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8" windowWidth="15132" windowHeight="7896" activeTab="0"/>
  </bookViews>
  <sheets>
    <sheet name="Лист1" sheetId="1" r:id="rId1"/>
  </sheets>
  <definedNames>
    <definedName name="_xlnm.Print_Area" localSheetId="0">'Лист1'!$A$1:$G$52</definedName>
  </definedNames>
  <calcPr fullCalcOnLoad="1"/>
</workbook>
</file>

<file path=xl/sharedStrings.xml><?xml version="1.0" encoding="utf-8"?>
<sst xmlns="http://schemas.openxmlformats.org/spreadsheetml/2006/main" count="68" uniqueCount="65">
  <si>
    <t>Аренда офисных помещений</t>
  </si>
  <si>
    <t>Услуги связи и интернет</t>
  </si>
  <si>
    <t>Проведение собраний, конференций, круглых столов и т.п.</t>
  </si>
  <si>
    <t>Прочие</t>
  </si>
  <si>
    <t>№ п.п</t>
  </si>
  <si>
    <t>Членские взносы</t>
  </si>
  <si>
    <t>Вступительные взносы</t>
  </si>
  <si>
    <t>РАСХОДЫ</t>
  </si>
  <si>
    <t>НАИМЕНОВАНИЕ СТАТЕЙ</t>
  </si>
  <si>
    <t>Фонд оплаты труда штатных сотрудников</t>
  </si>
  <si>
    <t>I</t>
  </si>
  <si>
    <t>II</t>
  </si>
  <si>
    <t>Вознаграждение внештатных экспертов за проведение проверок по контролю качества</t>
  </si>
  <si>
    <t>Страховые взносы с вознаграждений внештатных экспертов за проведение проверок по контролю качества</t>
  </si>
  <si>
    <t>Командировочные расходы штатных сотрудников СРО НП АПР</t>
  </si>
  <si>
    <t xml:space="preserve">ПОСТУПЛЕНИЯ </t>
  </si>
  <si>
    <t>Взносы на проведение контроля качества</t>
  </si>
  <si>
    <t>6</t>
  </si>
  <si>
    <t>7</t>
  </si>
  <si>
    <t>8</t>
  </si>
  <si>
    <t>ОСТАТОК НА НАЧАЛО ГОДА</t>
  </si>
  <si>
    <t>III</t>
  </si>
  <si>
    <t>IV</t>
  </si>
  <si>
    <t>V</t>
  </si>
  <si>
    <t>ОСТАТОК НА КОНЕЦ ГОДА</t>
  </si>
  <si>
    <t>Поддержка сайта СРО НП АПР и информационная поддержка (приобретение, разработка и обслуживание информационных программ), подписка</t>
  </si>
  <si>
    <t>Страховые взносы с фонда оплаты труда</t>
  </si>
  <si>
    <t>Расходы на внешний контроль качества</t>
  </si>
  <si>
    <t xml:space="preserve">Обучение и тестирование экспертов по контролю качества </t>
  </si>
  <si>
    <t>5.1</t>
  </si>
  <si>
    <t>5.2</t>
  </si>
  <si>
    <t>5.3</t>
  </si>
  <si>
    <t>5.4</t>
  </si>
  <si>
    <t>9</t>
  </si>
  <si>
    <t>Расходы на приобретение ОС, расходных материалов,канцтоваров и других товарно-материальных ценностей. Расходы на техническое обслуживание.</t>
  </si>
  <si>
    <t>10</t>
  </si>
  <si>
    <t>11</t>
  </si>
  <si>
    <t>12</t>
  </si>
  <si>
    <t>ВСЕГО (I+II)</t>
  </si>
  <si>
    <t xml:space="preserve">Прочие </t>
  </si>
  <si>
    <t>Финансирование деятельности журнала "Аудиторские ведомости"</t>
  </si>
  <si>
    <t>13</t>
  </si>
  <si>
    <t>Возмещение расходов на проезд и проживание внештатных экспертов для проведение проверок по контролю качества</t>
  </si>
  <si>
    <t>Расходы, связанные с членством в других организациях (IFAC, ТПП, ЕССБА)</t>
  </si>
  <si>
    <t>Разовая выплата вознаграждения по результатам проверки Минфина России (включая страховые взносы)</t>
  </si>
  <si>
    <t>отклонения</t>
  </si>
  <si>
    <t>отклонения %</t>
  </si>
  <si>
    <t>Сожержание Аппарата Президента СРО НП АПР</t>
  </si>
  <si>
    <t>Дополнительное финансирование деятельности журнала "Аудиторские ведомости"</t>
  </si>
  <si>
    <t>Расходы Центрального Совета , связанные с управлением СРО НП АПР    (в т.ч. компенсация расходов на проезд и проживание председателей Советов Региональных Филиалов и Центрального Совета АПР, руководителей Комитетов и Комиссий, руководителей отделений для участия в заседаниях Центрального Совета СРО НП АПР, конференциях, круглых столах и др. мероприятиях СРО НП АПР).</t>
  </si>
  <si>
    <t>в том числе:</t>
  </si>
  <si>
    <t>Генеральная дирекция</t>
  </si>
  <si>
    <t xml:space="preserve"> Аппарат Президента СРО НП АПР</t>
  </si>
  <si>
    <t>тыс.руб.</t>
  </si>
  <si>
    <t>2014 год факт</t>
  </si>
  <si>
    <t xml:space="preserve"> 
2015 год,    утверждено Общим собранием СРО НП АПР 31.05.13</t>
  </si>
  <si>
    <t>2015 год, 
уточнение</t>
  </si>
  <si>
    <t>С учетом дебиторской задолженности на 31.12.2014 года - 4 424 тыс.руб.</t>
  </si>
  <si>
    <t xml:space="preserve"> аренда автомобиля Президента СРО НП АПР</t>
  </si>
  <si>
    <t>Взносы на участие в мероприятиях</t>
  </si>
  <si>
    <t>Дополнительный взнос на финансирвание деятельности журнала "Аудиторские ведомости"</t>
  </si>
  <si>
    <t>Дополнительный взнос на ведение уставной деятельности (Решение ЦС от 02.10.14)</t>
  </si>
  <si>
    <t>Прочие доходы после налогообложения (% банка)</t>
  </si>
  <si>
    <t xml:space="preserve"> СМЕТА (БЮДЖЕТ) СРО НП АПР НА 2015 ГОД (Уточнение)</t>
  </si>
  <si>
    <r>
      <rPr>
        <b/>
        <sz val="11"/>
        <color indexed="8"/>
        <rFont val="Times New Roman"/>
        <family val="1"/>
      </rPr>
      <t>Утверждено
решением Общего  собрания членов СРО НП АПР
от 29 мая 2015 года (протокол № 16)</t>
    </r>
    <r>
      <rPr>
        <b/>
        <sz val="16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</si>
</sst>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* #,##0.00_р_._-;\-* #,##0.00_р_._-;_-* &quot;-&quot;??_р_._-;_-@_-"/>
    <numFmt numFmtId="165" formatCode="_-* #,##0_р_._-;\-* #,##0_р_._-;_-* &quot;-&quot;??_р_.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20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color indexed="10"/>
      <name val="Calibri"/>
      <family val="2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</font>
    <font>
      <b/>
      <sz val="20"/>
      <color theme="1"/>
      <name val="Times New Roman"/>
      <family val="1"/>
    </font>
    <font>
      <sz val="16"/>
      <color theme="1"/>
      <name val="Times New Roman"/>
      <family val="1"/>
    </font>
    <font>
      <sz val="16"/>
      <color rgb="FFFF00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51" fillId="0" borderId="0" xfId="0" applyFont="1" applyAlignment="1">
      <alignment/>
    </xf>
    <xf numFmtId="165" fontId="0" fillId="0" borderId="0" xfId="58" applyNumberFormat="1" applyFont="1" applyAlignment="1">
      <alignment/>
    </xf>
    <xf numFmtId="165" fontId="52" fillId="0" borderId="0" xfId="58" applyNumberFormat="1" applyFont="1" applyBorder="1" applyAlignment="1">
      <alignment horizontal="center"/>
    </xf>
    <xf numFmtId="165" fontId="51" fillId="0" borderId="0" xfId="58" applyNumberFormat="1" applyFont="1" applyAlignment="1">
      <alignment/>
    </xf>
    <xf numFmtId="165" fontId="53" fillId="0" borderId="10" xfId="58" applyNumberFormat="1" applyFont="1" applyBorder="1" applyAlignment="1">
      <alignment horizontal="center" vertical="center"/>
    </xf>
    <xf numFmtId="165" fontId="54" fillId="0" borderId="10" xfId="58" applyNumberFormat="1" applyFont="1" applyBorder="1" applyAlignment="1">
      <alignment horizontal="center" vertical="center"/>
    </xf>
    <xf numFmtId="165" fontId="54" fillId="0" borderId="10" xfId="58" applyNumberFormat="1" applyFont="1" applyBorder="1" applyAlignment="1">
      <alignment horizontal="center" vertical="center" wrapText="1"/>
    </xf>
    <xf numFmtId="165" fontId="0" fillId="0" borderId="0" xfId="58" applyNumberFormat="1" applyFont="1" applyAlignment="1">
      <alignment horizontal="center" vertical="top"/>
    </xf>
    <xf numFmtId="165" fontId="52" fillId="0" borderId="0" xfId="58" applyNumberFormat="1" applyFont="1" applyBorder="1" applyAlignment="1">
      <alignment horizontal="center" vertical="top"/>
    </xf>
    <xf numFmtId="165" fontId="54" fillId="0" borderId="10" xfId="58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55" fillId="0" borderId="0" xfId="0" applyFont="1" applyAlignment="1">
      <alignment/>
    </xf>
    <xf numFmtId="165" fontId="51" fillId="0" borderId="0" xfId="58" applyNumberFormat="1" applyFont="1" applyAlignment="1">
      <alignment horizontal="center"/>
    </xf>
    <xf numFmtId="165" fontId="6" fillId="0" borderId="0" xfId="58" applyNumberFormat="1" applyFont="1" applyAlignment="1">
      <alignment horizontal="center" wrapText="1"/>
    </xf>
    <xf numFmtId="165" fontId="52" fillId="0" borderId="10" xfId="58" applyNumberFormat="1" applyFont="1" applyBorder="1" applyAlignment="1">
      <alignment horizontal="center" vertical="center" wrapText="1"/>
    </xf>
    <xf numFmtId="165" fontId="56" fillId="0" borderId="10" xfId="58" applyNumberFormat="1" applyFont="1" applyBorder="1" applyAlignment="1">
      <alignment horizontal="center" vertical="center" wrapText="1"/>
    </xf>
    <xf numFmtId="165" fontId="52" fillId="0" borderId="10" xfId="58" applyNumberFormat="1" applyFont="1" applyBorder="1" applyAlignment="1">
      <alignment vertical="center" wrapText="1"/>
    </xf>
    <xf numFmtId="165" fontId="12" fillId="0" borderId="10" xfId="58" applyNumberFormat="1" applyFont="1" applyBorder="1" applyAlignment="1">
      <alignment vertical="center"/>
    </xf>
    <xf numFmtId="165" fontId="12" fillId="0" borderId="10" xfId="58" applyNumberFormat="1" applyFont="1" applyBorder="1" applyAlignment="1">
      <alignment horizontal="center" vertical="center"/>
    </xf>
    <xf numFmtId="9" fontId="13" fillId="0" borderId="10" xfId="55" applyFont="1" applyBorder="1" applyAlignment="1">
      <alignment vertical="center"/>
    </xf>
    <xf numFmtId="165" fontId="52" fillId="0" borderId="10" xfId="58" applyNumberFormat="1" applyFont="1" applyBorder="1" applyAlignment="1">
      <alignment/>
    </xf>
    <xf numFmtId="165" fontId="52" fillId="0" borderId="10" xfId="58" applyNumberFormat="1" applyFont="1" applyBorder="1" applyAlignment="1">
      <alignment horizontal="center"/>
    </xf>
    <xf numFmtId="165" fontId="57" fillId="0" borderId="10" xfId="58" applyNumberFormat="1" applyFont="1" applyBorder="1" applyAlignment="1">
      <alignment horizontal="center" vertical="center"/>
    </xf>
    <xf numFmtId="165" fontId="57" fillId="0" borderId="10" xfId="58" applyNumberFormat="1" applyFont="1" applyBorder="1" applyAlignment="1">
      <alignment vertical="center"/>
    </xf>
    <xf numFmtId="165" fontId="57" fillId="0" borderId="10" xfId="58" applyNumberFormat="1" applyFont="1" applyBorder="1" applyAlignment="1">
      <alignment/>
    </xf>
    <xf numFmtId="165" fontId="57" fillId="0" borderId="10" xfId="58" applyNumberFormat="1" applyFont="1" applyBorder="1" applyAlignment="1">
      <alignment horizontal="center"/>
    </xf>
    <xf numFmtId="165" fontId="52" fillId="0" borderId="10" xfId="58" applyNumberFormat="1" applyFont="1" applyBorder="1" applyAlignment="1">
      <alignment horizontal="left" vertical="center" wrapText="1"/>
    </xf>
    <xf numFmtId="165" fontId="52" fillId="0" borderId="10" xfId="58" applyNumberFormat="1" applyFont="1" applyBorder="1" applyAlignment="1">
      <alignment vertical="center"/>
    </xf>
    <xf numFmtId="165" fontId="11" fillId="0" borderId="10" xfId="58" applyNumberFormat="1" applyFont="1" applyFill="1" applyBorder="1" applyAlignment="1">
      <alignment horizontal="left" wrapText="1"/>
    </xf>
    <xf numFmtId="165" fontId="13" fillId="0" borderId="10" xfId="58" applyNumberFormat="1" applyFont="1" applyBorder="1" applyAlignment="1">
      <alignment vertical="center"/>
    </xf>
    <xf numFmtId="165" fontId="11" fillId="0" borderId="10" xfId="58" applyNumberFormat="1" applyFont="1" applyBorder="1" applyAlignment="1">
      <alignment horizontal="right" wrapText="1"/>
    </xf>
    <xf numFmtId="165" fontId="11" fillId="0" borderId="10" xfId="58" applyNumberFormat="1" applyFont="1" applyBorder="1" applyAlignment="1">
      <alignment wrapText="1"/>
    </xf>
    <xf numFmtId="165" fontId="57" fillId="0" borderId="10" xfId="58" applyNumberFormat="1" applyFont="1" applyBorder="1" applyAlignment="1">
      <alignment horizontal="left" vertical="center" wrapText="1"/>
    </xf>
    <xf numFmtId="0" fontId="11" fillId="0" borderId="10" xfId="58" applyNumberFormat="1" applyFont="1" applyBorder="1" applyAlignment="1">
      <alignment vertical="top" wrapText="1"/>
    </xf>
    <xf numFmtId="165" fontId="13" fillId="0" borderId="10" xfId="58" applyNumberFormat="1" applyFont="1" applyBorder="1" applyAlignment="1">
      <alignment horizontal="center"/>
    </xf>
    <xf numFmtId="165" fontId="11" fillId="0" borderId="10" xfId="58" applyNumberFormat="1" applyFont="1" applyBorder="1" applyAlignment="1">
      <alignment/>
    </xf>
    <xf numFmtId="165" fontId="11" fillId="0" borderId="10" xfId="58" applyNumberFormat="1" applyFont="1" applyBorder="1" applyAlignment="1">
      <alignment horizontal="left" wrapText="1"/>
    </xf>
    <xf numFmtId="0" fontId="58" fillId="0" borderId="10" xfId="0" applyFont="1" applyBorder="1" applyAlignment="1">
      <alignment horizontal="center" vertical="top"/>
    </xf>
    <xf numFmtId="165" fontId="13" fillId="0" borderId="10" xfId="58" applyNumberFormat="1" applyFont="1" applyFill="1" applyBorder="1" applyAlignment="1">
      <alignment wrapText="1"/>
    </xf>
    <xf numFmtId="0" fontId="13" fillId="0" borderId="10" xfId="0" applyFont="1" applyBorder="1" applyAlignment="1">
      <alignment/>
    </xf>
    <xf numFmtId="165" fontId="13" fillId="0" borderId="10" xfId="0" applyNumberFormat="1" applyFont="1" applyBorder="1" applyAlignment="1">
      <alignment/>
    </xf>
    <xf numFmtId="165" fontId="57" fillId="0" borderId="10" xfId="58" applyNumberFormat="1" applyFont="1" applyBorder="1" applyAlignment="1">
      <alignment horizontal="right"/>
    </xf>
    <xf numFmtId="165" fontId="57" fillId="0" borderId="0" xfId="58" applyNumberFormat="1" applyFont="1" applyBorder="1" applyAlignment="1">
      <alignment horizontal="center"/>
    </xf>
    <xf numFmtId="0" fontId="59" fillId="0" borderId="10" xfId="0" applyFont="1" applyBorder="1" applyAlignment="1">
      <alignment horizontal="right" vertical="center"/>
    </xf>
    <xf numFmtId="0" fontId="59" fillId="0" borderId="10" xfId="0" applyFont="1" applyBorder="1" applyAlignment="1">
      <alignment horizontal="right" vertical="center" wrapText="1"/>
    </xf>
    <xf numFmtId="165" fontId="59" fillId="0" borderId="10" xfId="58" applyNumberFormat="1" applyFont="1" applyBorder="1" applyAlignment="1">
      <alignment/>
    </xf>
    <xf numFmtId="165" fontId="59" fillId="0" borderId="10" xfId="58" applyNumberFormat="1" applyFont="1" applyBorder="1" applyAlignment="1">
      <alignment horizontal="right" vertical="center"/>
    </xf>
    <xf numFmtId="0" fontId="6" fillId="0" borderId="0" xfId="0" applyFont="1" applyAlignment="1">
      <alignment horizontal="left" wrapText="1"/>
    </xf>
    <xf numFmtId="165" fontId="53" fillId="0" borderId="11" xfId="58" applyNumberFormat="1" applyFont="1" applyBorder="1" applyAlignment="1">
      <alignment horizontal="center" vertical="center"/>
    </xf>
    <xf numFmtId="165" fontId="53" fillId="0" borderId="12" xfId="58" applyNumberFormat="1" applyFont="1" applyBorder="1" applyAlignment="1">
      <alignment horizontal="center" vertical="center"/>
    </xf>
    <xf numFmtId="165" fontId="53" fillId="0" borderId="13" xfId="58" applyNumberFormat="1" applyFont="1" applyBorder="1" applyAlignment="1">
      <alignment horizontal="center" vertical="center"/>
    </xf>
    <xf numFmtId="165" fontId="52" fillId="0" borderId="0" xfId="58" applyNumberFormat="1" applyFont="1" applyBorder="1" applyAlignment="1">
      <alignment horizontal="center"/>
    </xf>
    <xf numFmtId="165" fontId="52" fillId="0" borderId="0" xfId="58" applyNumberFormat="1" applyFont="1" applyBorder="1" applyAlignment="1">
      <alignment horizontal="right" wrapText="1"/>
    </xf>
    <xf numFmtId="165" fontId="52" fillId="0" borderId="0" xfId="58" applyNumberFormat="1" applyFont="1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zoomScale="90" zoomScaleNormal="90" zoomScalePageLayoutView="0" workbookViewId="0" topLeftCell="A1">
      <selection activeCell="J5" sqref="J5"/>
    </sheetView>
  </sheetViews>
  <sheetFormatPr defaultColWidth="9.140625" defaultRowHeight="15"/>
  <cols>
    <col min="1" max="1" width="8.7109375" style="14" customWidth="1"/>
    <col min="2" max="2" width="76.421875" style="0" customWidth="1"/>
    <col min="3" max="4" width="14.421875" style="4" hidden="1" customWidth="1"/>
    <col min="5" max="5" width="24.140625" style="4" customWidth="1"/>
    <col min="6" max="6" width="37.7109375" style="4" customWidth="1"/>
    <col min="7" max="7" width="28.421875" style="16" customWidth="1"/>
  </cols>
  <sheetData>
    <row r="1" spans="1:7" ht="87" customHeight="1">
      <c r="A1" s="11"/>
      <c r="B1" s="5"/>
      <c r="C1" s="56" t="s">
        <v>64</v>
      </c>
      <c r="D1" s="57"/>
      <c r="E1" s="57"/>
      <c r="F1" s="57"/>
      <c r="G1" s="58"/>
    </row>
    <row r="2" spans="1:7" ht="20.25">
      <c r="A2" s="55" t="s">
        <v>63</v>
      </c>
      <c r="B2" s="55"/>
      <c r="C2" s="55"/>
      <c r="D2" s="55"/>
      <c r="E2" s="55"/>
      <c r="F2" s="55"/>
      <c r="G2" s="55"/>
    </row>
    <row r="3" spans="1:6" ht="6" customHeight="1">
      <c r="A3" s="12"/>
      <c r="B3" s="6"/>
      <c r="C3" s="7"/>
      <c r="D3" s="7"/>
      <c r="E3" s="7"/>
      <c r="F3" s="7"/>
    </row>
    <row r="4" spans="1:7" s="1" customFormat="1" ht="21.75" customHeight="1">
      <c r="A4" s="13" t="s">
        <v>4</v>
      </c>
      <c r="B4" s="8" t="s">
        <v>8</v>
      </c>
      <c r="C4" s="52" t="s">
        <v>53</v>
      </c>
      <c r="D4" s="53"/>
      <c r="E4" s="53"/>
      <c r="F4" s="53"/>
      <c r="G4" s="54"/>
    </row>
    <row r="5" spans="1:7" s="2" customFormat="1" ht="144.75" customHeight="1">
      <c r="A5" s="13"/>
      <c r="B5" s="9"/>
      <c r="C5" s="9" t="s">
        <v>45</v>
      </c>
      <c r="D5" s="10" t="s">
        <v>46</v>
      </c>
      <c r="E5" s="19" t="s">
        <v>54</v>
      </c>
      <c r="F5" s="19" t="s">
        <v>55</v>
      </c>
      <c r="G5" s="19" t="s">
        <v>56</v>
      </c>
    </row>
    <row r="6" spans="1:7" s="1" customFormat="1" ht="24" customHeight="1">
      <c r="A6" s="18" t="s">
        <v>10</v>
      </c>
      <c r="B6" s="20" t="s">
        <v>20</v>
      </c>
      <c r="C6" s="21" t="e">
        <f>#REF!-#REF!</f>
        <v>#REF!</v>
      </c>
      <c r="D6" s="21"/>
      <c r="E6" s="21">
        <v>11436</v>
      </c>
      <c r="F6" s="21">
        <v>11659</v>
      </c>
      <c r="G6" s="22">
        <f>E51</f>
        <v>8936.5</v>
      </c>
    </row>
    <row r="7" spans="1:7" ht="21.75" customHeight="1">
      <c r="A7" s="18" t="s">
        <v>11</v>
      </c>
      <c r="B7" s="20" t="s">
        <v>15</v>
      </c>
      <c r="C7" s="21" t="e">
        <f>#REF!-#REF!</f>
        <v>#REF!</v>
      </c>
      <c r="D7" s="23" t="e">
        <f>C7/#REF!</f>
        <v>#REF!</v>
      </c>
      <c r="E7" s="24">
        <f>SUM(E8:E11)</f>
        <v>79615</v>
      </c>
      <c r="F7" s="24">
        <f>F8+F9+F10+F11</f>
        <v>87810</v>
      </c>
      <c r="G7" s="25">
        <f>SUM(G8:G11)</f>
        <v>89745</v>
      </c>
    </row>
    <row r="8" spans="1:7" s="2" customFormat="1" ht="17.25" customHeight="1">
      <c r="A8" s="26">
        <v>1</v>
      </c>
      <c r="B8" s="27" t="s">
        <v>5</v>
      </c>
      <c r="C8" s="21" t="e">
        <f>#REF!-#REF!</f>
        <v>#REF!</v>
      </c>
      <c r="D8" s="23" t="e">
        <f>C8/#REF!</f>
        <v>#REF!</v>
      </c>
      <c r="E8" s="28">
        <v>62547</v>
      </c>
      <c r="F8" s="28">
        <v>71820</v>
      </c>
      <c r="G8" s="29">
        <v>76561</v>
      </c>
    </row>
    <row r="9" spans="1:7" s="2" customFormat="1" ht="18.75" customHeight="1">
      <c r="A9" s="26">
        <f>A8+1</f>
        <v>2</v>
      </c>
      <c r="B9" s="27" t="s">
        <v>6</v>
      </c>
      <c r="C9" s="21" t="e">
        <f>#REF!-#REF!</f>
        <v>#REF!</v>
      </c>
      <c r="D9" s="23" t="e">
        <f>C9/#REF!</f>
        <v>#REF!</v>
      </c>
      <c r="E9" s="28">
        <v>631</v>
      </c>
      <c r="F9" s="28">
        <v>1103</v>
      </c>
      <c r="G9" s="29">
        <v>0</v>
      </c>
    </row>
    <row r="10" spans="1:7" s="2" customFormat="1" ht="21">
      <c r="A10" s="26">
        <f>A9+1</f>
        <v>3</v>
      </c>
      <c r="B10" s="27" t="s">
        <v>16</v>
      </c>
      <c r="C10" s="21" t="e">
        <f>#REF!-#REF!</f>
        <v>#REF!</v>
      </c>
      <c r="D10" s="23" t="e">
        <f>C10/#REF!</f>
        <v>#REF!</v>
      </c>
      <c r="E10" s="28">
        <v>12810</v>
      </c>
      <c r="F10" s="28">
        <v>13008</v>
      </c>
      <c r="G10" s="29">
        <v>12284</v>
      </c>
    </row>
    <row r="11" spans="1:7" s="2" customFormat="1" ht="20.25" customHeight="1">
      <c r="A11" s="26">
        <f>A10+1</f>
        <v>4</v>
      </c>
      <c r="B11" s="27" t="s">
        <v>3</v>
      </c>
      <c r="C11" s="21" t="e">
        <f>#REF!-#REF!</f>
        <v>#REF!</v>
      </c>
      <c r="D11" s="23" t="e">
        <f>C11/#REF!</f>
        <v>#REF!</v>
      </c>
      <c r="E11" s="28">
        <v>3627</v>
      </c>
      <c r="F11" s="28">
        <v>1879</v>
      </c>
      <c r="G11" s="29">
        <v>900</v>
      </c>
    </row>
    <row r="12" spans="1:7" s="2" customFormat="1" ht="20.25" customHeight="1">
      <c r="A12" s="26"/>
      <c r="B12" s="50" t="s">
        <v>50</v>
      </c>
      <c r="C12" s="21"/>
      <c r="D12" s="23"/>
      <c r="E12" s="28"/>
      <c r="F12" s="28"/>
      <c r="G12" s="29"/>
    </row>
    <row r="13" spans="1:8" s="2" customFormat="1" ht="20.25" customHeight="1">
      <c r="A13" s="26"/>
      <c r="B13" s="47" t="s">
        <v>59</v>
      </c>
      <c r="C13" s="27"/>
      <c r="D13" s="21"/>
      <c r="E13" s="49">
        <v>719</v>
      </c>
      <c r="F13" s="28">
        <v>1879</v>
      </c>
      <c r="G13" s="28">
        <v>900</v>
      </c>
      <c r="H13" s="46"/>
    </row>
    <row r="14" spans="1:7" s="2" customFormat="1" ht="40.5" customHeight="1">
      <c r="A14" s="26"/>
      <c r="B14" s="48" t="s">
        <v>60</v>
      </c>
      <c r="C14" s="21"/>
      <c r="D14" s="23"/>
      <c r="E14" s="49">
        <v>1600</v>
      </c>
      <c r="F14" s="28">
        <f>F20</f>
        <v>0</v>
      </c>
      <c r="G14" s="28">
        <f>G20</f>
        <v>0</v>
      </c>
    </row>
    <row r="15" spans="1:7" s="2" customFormat="1" ht="41.25" customHeight="1">
      <c r="A15" s="26"/>
      <c r="B15" s="48" t="s">
        <v>61</v>
      </c>
      <c r="C15" s="21"/>
      <c r="D15" s="23"/>
      <c r="E15" s="49">
        <v>1269</v>
      </c>
      <c r="F15" s="28">
        <f>F21</f>
        <v>0</v>
      </c>
      <c r="G15" s="28">
        <f>F15</f>
        <v>0</v>
      </c>
    </row>
    <row r="16" spans="1:7" s="2" customFormat="1" ht="20.25" customHeight="1">
      <c r="A16" s="26"/>
      <c r="B16" s="47" t="s">
        <v>62</v>
      </c>
      <c r="C16" s="21"/>
      <c r="D16" s="23"/>
      <c r="E16" s="49">
        <v>39.4</v>
      </c>
      <c r="F16" s="28">
        <f>F22</f>
        <v>0</v>
      </c>
      <c r="G16" s="28">
        <f>F16</f>
        <v>0</v>
      </c>
    </row>
    <row r="17" spans="1:7" s="2" customFormat="1" ht="23.25" customHeight="1">
      <c r="A17" s="18" t="s">
        <v>21</v>
      </c>
      <c r="B17" s="30" t="s">
        <v>38</v>
      </c>
      <c r="C17" s="21" t="e">
        <f>#REF!-#REF!</f>
        <v>#REF!</v>
      </c>
      <c r="D17" s="23" t="e">
        <f>C17/#REF!</f>
        <v>#REF!</v>
      </c>
      <c r="E17" s="24">
        <f>E6+E7</f>
        <v>91051</v>
      </c>
      <c r="F17" s="24">
        <f>F6+F7</f>
        <v>99469</v>
      </c>
      <c r="G17" s="25">
        <f>G6+G7</f>
        <v>98681.5</v>
      </c>
    </row>
    <row r="18" spans="1:7" s="2" customFormat="1" ht="18.75" customHeight="1">
      <c r="A18" s="18" t="s">
        <v>22</v>
      </c>
      <c r="B18" s="31" t="s">
        <v>7</v>
      </c>
      <c r="C18" s="21" t="e">
        <f>#REF!-#REF!</f>
        <v>#REF!</v>
      </c>
      <c r="D18" s="23" t="e">
        <f>C18/#REF!</f>
        <v>#REF!</v>
      </c>
      <c r="E18" s="24">
        <f>SUM(E19:E50)-E32</f>
        <v>82114.5</v>
      </c>
      <c r="F18" s="24">
        <f>SUM(F19:F50)-F32</f>
        <v>91835</v>
      </c>
      <c r="G18" s="25">
        <f>G19+G23+G27+G31+G32+G37+G38+G39+G40+G41+G42+G46</f>
        <v>94219</v>
      </c>
    </row>
    <row r="19" spans="1:7" s="2" customFormat="1" ht="18" customHeight="1">
      <c r="A19" s="26">
        <v>1</v>
      </c>
      <c r="B19" s="32" t="s">
        <v>0</v>
      </c>
      <c r="C19" s="33" t="e">
        <f>#REF!-#REF!</f>
        <v>#REF!</v>
      </c>
      <c r="D19" s="23" t="e">
        <f>C19/#REF!</f>
        <v>#REF!</v>
      </c>
      <c r="E19" s="28">
        <v>10321.5</v>
      </c>
      <c r="F19" s="28">
        <v>11820</v>
      </c>
      <c r="G19" s="29">
        <v>12386</v>
      </c>
    </row>
    <row r="20" spans="1:7" s="2" customFormat="1" ht="17.25" customHeight="1">
      <c r="A20" s="26"/>
      <c r="B20" s="34" t="s">
        <v>50</v>
      </c>
      <c r="C20" s="33"/>
      <c r="D20" s="23"/>
      <c r="E20" s="28">
        <f>E24</f>
        <v>0</v>
      </c>
      <c r="F20" s="28">
        <f>F24</f>
        <v>0</v>
      </c>
      <c r="G20" s="28">
        <f>G24</f>
        <v>0</v>
      </c>
    </row>
    <row r="21" spans="1:7" s="2" customFormat="1" ht="21" customHeight="1">
      <c r="A21" s="26"/>
      <c r="B21" s="34" t="s">
        <v>51</v>
      </c>
      <c r="C21" s="33"/>
      <c r="D21" s="23"/>
      <c r="E21" s="28">
        <f>E25</f>
        <v>0</v>
      </c>
      <c r="F21" s="28">
        <f>F25</f>
        <v>0</v>
      </c>
      <c r="G21" s="29">
        <f>G19-G22</f>
        <v>10026</v>
      </c>
    </row>
    <row r="22" spans="1:7" s="15" customFormat="1" ht="21" customHeight="1">
      <c r="A22" s="26"/>
      <c r="B22" s="34" t="s">
        <v>52</v>
      </c>
      <c r="C22" s="33"/>
      <c r="D22" s="23"/>
      <c r="E22" s="28">
        <f>E26</f>
        <v>0</v>
      </c>
      <c r="F22" s="28">
        <f>F26</f>
        <v>0</v>
      </c>
      <c r="G22" s="29">
        <v>2360</v>
      </c>
    </row>
    <row r="23" spans="1:7" s="2" customFormat="1" ht="19.5" customHeight="1">
      <c r="A23" s="26">
        <f>A19+1</f>
        <v>2</v>
      </c>
      <c r="B23" s="35" t="s">
        <v>9</v>
      </c>
      <c r="C23" s="33" t="e">
        <f>#REF!-#REF!</f>
        <v>#REF!</v>
      </c>
      <c r="D23" s="23" t="e">
        <f>C23/#REF!</f>
        <v>#REF!</v>
      </c>
      <c r="E23" s="28">
        <v>37197.5</v>
      </c>
      <c r="F23" s="28">
        <v>39877</v>
      </c>
      <c r="G23" s="29">
        <v>43752</v>
      </c>
    </row>
    <row r="24" spans="1:7" s="2" customFormat="1" ht="17.25" customHeight="1">
      <c r="A24" s="26"/>
      <c r="B24" s="34" t="str">
        <f>B20</f>
        <v>в том числе:</v>
      </c>
      <c r="C24" s="33"/>
      <c r="D24" s="23"/>
      <c r="E24" s="28">
        <f>E28</f>
        <v>0</v>
      </c>
      <c r="F24" s="28">
        <f>F28</f>
        <v>0</v>
      </c>
      <c r="G24" s="29"/>
    </row>
    <row r="25" spans="1:7" s="2" customFormat="1" ht="18.75" customHeight="1">
      <c r="A25" s="26"/>
      <c r="B25" s="34" t="str">
        <f>B21</f>
        <v>Генеральная дирекция</v>
      </c>
      <c r="C25" s="33"/>
      <c r="D25" s="23"/>
      <c r="E25" s="28">
        <f>E29</f>
        <v>0</v>
      </c>
      <c r="F25" s="28">
        <f>F29</f>
        <v>0</v>
      </c>
      <c r="G25" s="29">
        <f>G23-G26</f>
        <v>37433</v>
      </c>
    </row>
    <row r="26" spans="1:7" s="15" customFormat="1" ht="20.25" customHeight="1">
      <c r="A26" s="26"/>
      <c r="B26" s="34" t="str">
        <f>B22</f>
        <v> Аппарат Президента СРО НП АПР</v>
      </c>
      <c r="C26" s="33"/>
      <c r="D26" s="23"/>
      <c r="E26" s="28">
        <f>E30</f>
        <v>0</v>
      </c>
      <c r="F26" s="28">
        <f>F30</f>
        <v>0</v>
      </c>
      <c r="G26" s="29">
        <v>6319</v>
      </c>
    </row>
    <row r="27" spans="1:7" s="2" customFormat="1" ht="20.25" customHeight="1">
      <c r="A27" s="26">
        <f>A23+1</f>
        <v>3</v>
      </c>
      <c r="B27" s="35" t="s">
        <v>26</v>
      </c>
      <c r="C27" s="33" t="e">
        <f>#REF!-#REF!</f>
        <v>#REF!</v>
      </c>
      <c r="D27" s="23" t="e">
        <f>C27/#REF!</f>
        <v>#REF!</v>
      </c>
      <c r="E27" s="28">
        <v>8737.5</v>
      </c>
      <c r="F27" s="28">
        <v>9819</v>
      </c>
      <c r="G27" s="29">
        <v>12100</v>
      </c>
    </row>
    <row r="28" spans="1:7" s="2" customFormat="1" ht="17.25" customHeight="1">
      <c r="A28" s="26"/>
      <c r="B28" s="34" t="str">
        <f>B20</f>
        <v>в том числе:</v>
      </c>
      <c r="C28" s="33"/>
      <c r="D28" s="23"/>
      <c r="E28" s="28">
        <f>E47</f>
        <v>0</v>
      </c>
      <c r="F28" s="28">
        <f>F47</f>
        <v>0</v>
      </c>
      <c r="G28" s="29"/>
    </row>
    <row r="29" spans="1:7" s="2" customFormat="1" ht="18.75" customHeight="1">
      <c r="A29" s="26"/>
      <c r="B29" s="34" t="str">
        <f>B21</f>
        <v>Генеральная дирекция</v>
      </c>
      <c r="C29" s="33"/>
      <c r="D29" s="23"/>
      <c r="E29" s="28">
        <f>E48</f>
        <v>0</v>
      </c>
      <c r="F29" s="28">
        <f>F48</f>
        <v>0</v>
      </c>
      <c r="G29" s="29">
        <v>10665</v>
      </c>
    </row>
    <row r="30" spans="1:7" s="15" customFormat="1" ht="18.75" customHeight="1">
      <c r="A30" s="26"/>
      <c r="B30" s="34" t="str">
        <f>B22</f>
        <v> Аппарат Президента СРО НП АПР</v>
      </c>
      <c r="C30" s="33"/>
      <c r="D30" s="23"/>
      <c r="E30" s="28">
        <f>E49</f>
        <v>0</v>
      </c>
      <c r="F30" s="28">
        <f>F49</f>
        <v>0</v>
      </c>
      <c r="G30" s="29">
        <v>1435</v>
      </c>
    </row>
    <row r="31" spans="1:7" s="2" customFormat="1" ht="44.25" customHeight="1">
      <c r="A31" s="26">
        <v>4</v>
      </c>
      <c r="B31" s="36" t="s">
        <v>14</v>
      </c>
      <c r="C31" s="33" t="e">
        <f>#REF!-#REF!</f>
        <v>#REF!</v>
      </c>
      <c r="D31" s="23" t="e">
        <f>C31/#REF!</f>
        <v>#REF!</v>
      </c>
      <c r="E31" s="28">
        <v>1268.5</v>
      </c>
      <c r="F31" s="28">
        <v>2055</v>
      </c>
      <c r="G31" s="29">
        <v>1400</v>
      </c>
    </row>
    <row r="32" spans="1:7" s="2" customFormat="1" ht="25.5" customHeight="1">
      <c r="A32" s="26">
        <v>5</v>
      </c>
      <c r="B32" s="35" t="s">
        <v>27</v>
      </c>
      <c r="C32" s="33" t="e">
        <f>#REF!-#REF!</f>
        <v>#REF!</v>
      </c>
      <c r="D32" s="23" t="e">
        <f>C32/#REF!</f>
        <v>#REF!</v>
      </c>
      <c r="E32" s="28">
        <v>5195.4</v>
      </c>
      <c r="F32" s="28">
        <f>SUM(F33:F36)</f>
        <v>6099</v>
      </c>
      <c r="G32" s="29">
        <f>SUM(G33:G36)</f>
        <v>5401</v>
      </c>
    </row>
    <row r="33" spans="1:7" s="2" customFormat="1" ht="42.75" customHeight="1">
      <c r="A33" s="26" t="s">
        <v>29</v>
      </c>
      <c r="B33" s="35" t="s">
        <v>12</v>
      </c>
      <c r="C33" s="33" t="e">
        <f>#REF!-#REF!</f>
        <v>#REF!</v>
      </c>
      <c r="D33" s="23" t="e">
        <f>C33/#REF!</f>
        <v>#REF!</v>
      </c>
      <c r="E33" s="28">
        <v>3236</v>
      </c>
      <c r="F33" s="28">
        <v>3195</v>
      </c>
      <c r="G33" s="29">
        <v>3250</v>
      </c>
    </row>
    <row r="34" spans="1:7" s="2" customFormat="1" ht="41.25" customHeight="1">
      <c r="A34" s="26" t="s">
        <v>30</v>
      </c>
      <c r="B34" s="35" t="s">
        <v>13</v>
      </c>
      <c r="C34" s="33" t="e">
        <f>#REF!-#REF!</f>
        <v>#REF!</v>
      </c>
      <c r="D34" s="23" t="e">
        <f>C34/#REF!</f>
        <v>#REF!</v>
      </c>
      <c r="E34" s="28">
        <v>856</v>
      </c>
      <c r="F34" s="28">
        <v>867</v>
      </c>
      <c r="G34" s="29">
        <v>881</v>
      </c>
    </row>
    <row r="35" spans="1:7" s="2" customFormat="1" ht="58.5" customHeight="1">
      <c r="A35" s="26" t="s">
        <v>31</v>
      </c>
      <c r="B35" s="35" t="s">
        <v>42</v>
      </c>
      <c r="C35" s="33" t="e">
        <f>#REF!-#REF!</f>
        <v>#REF!</v>
      </c>
      <c r="D35" s="23" t="e">
        <f>C35/#REF!</f>
        <v>#REF!</v>
      </c>
      <c r="E35" s="28">
        <v>939</v>
      </c>
      <c r="F35" s="28">
        <v>1167</v>
      </c>
      <c r="G35" s="29">
        <v>1100</v>
      </c>
    </row>
    <row r="36" spans="1:7" s="2" customFormat="1" ht="36.75" customHeight="1">
      <c r="A36" s="26" t="s">
        <v>32</v>
      </c>
      <c r="B36" s="35" t="s">
        <v>28</v>
      </c>
      <c r="C36" s="33" t="e">
        <f>#REF!-#REF!</f>
        <v>#REF!</v>
      </c>
      <c r="D36" s="23" t="e">
        <f>C36/#REF!</f>
        <v>#REF!</v>
      </c>
      <c r="E36" s="28">
        <v>164</v>
      </c>
      <c r="F36" s="28">
        <v>870</v>
      </c>
      <c r="G36" s="29">
        <v>170</v>
      </c>
    </row>
    <row r="37" spans="1:7" s="2" customFormat="1" ht="160.5" customHeight="1">
      <c r="A37" s="26" t="s">
        <v>17</v>
      </c>
      <c r="B37" s="37" t="s">
        <v>49</v>
      </c>
      <c r="C37" s="33" t="e">
        <f>#REF!-#REF!</f>
        <v>#REF!</v>
      </c>
      <c r="D37" s="23" t="e">
        <f>C37/#REF!</f>
        <v>#REF!</v>
      </c>
      <c r="E37" s="28">
        <v>4265.5</v>
      </c>
      <c r="F37" s="28">
        <v>5370</v>
      </c>
      <c r="G37" s="38">
        <v>4500</v>
      </c>
    </row>
    <row r="38" spans="1:7" s="2" customFormat="1" ht="21" customHeight="1">
      <c r="A38" s="26" t="s">
        <v>18</v>
      </c>
      <c r="B38" s="39" t="s">
        <v>1</v>
      </c>
      <c r="C38" s="33" t="e">
        <f>#REF!-#REF!</f>
        <v>#REF!</v>
      </c>
      <c r="D38" s="23" t="e">
        <f>C38/#REF!</f>
        <v>#REF!</v>
      </c>
      <c r="E38" s="28">
        <v>1377.5</v>
      </c>
      <c r="F38" s="28">
        <v>1921</v>
      </c>
      <c r="G38" s="38">
        <v>1400</v>
      </c>
    </row>
    <row r="39" spans="1:7" s="2" customFormat="1" ht="61.5" customHeight="1">
      <c r="A39" s="26" t="s">
        <v>19</v>
      </c>
      <c r="B39" s="35" t="s">
        <v>25</v>
      </c>
      <c r="C39" s="33" t="e">
        <f>#REF!-#REF!</f>
        <v>#REF!</v>
      </c>
      <c r="D39" s="23" t="e">
        <f>C39/#REF!</f>
        <v>#REF!</v>
      </c>
      <c r="E39" s="28">
        <v>2626.5</v>
      </c>
      <c r="F39" s="28">
        <v>2100</v>
      </c>
      <c r="G39" s="38">
        <v>2100</v>
      </c>
    </row>
    <row r="40" spans="1:7" s="2" customFormat="1" ht="61.5" customHeight="1">
      <c r="A40" s="26" t="s">
        <v>33</v>
      </c>
      <c r="B40" s="40" t="s">
        <v>34</v>
      </c>
      <c r="C40" s="33" t="e">
        <f>#REF!-#REF!</f>
        <v>#REF!</v>
      </c>
      <c r="D40" s="23" t="e">
        <f>C40/#REF!</f>
        <v>#REF!</v>
      </c>
      <c r="E40" s="28">
        <v>1279.5</v>
      </c>
      <c r="F40" s="28">
        <v>2180</v>
      </c>
      <c r="G40" s="38">
        <v>1400</v>
      </c>
    </row>
    <row r="41" spans="1:7" s="2" customFormat="1" ht="42" customHeight="1">
      <c r="A41" s="26" t="s">
        <v>35</v>
      </c>
      <c r="B41" s="35" t="s">
        <v>2</v>
      </c>
      <c r="C41" s="33" t="e">
        <f>#REF!-#REF!</f>
        <v>#REF!</v>
      </c>
      <c r="D41" s="23" t="e">
        <f>C41/#REF!</f>
        <v>#REF!</v>
      </c>
      <c r="E41" s="28">
        <v>3184</v>
      </c>
      <c r="F41" s="28">
        <v>5029</v>
      </c>
      <c r="G41" s="38">
        <v>3100</v>
      </c>
    </row>
    <row r="42" spans="1:7" s="2" customFormat="1" ht="42.75" customHeight="1">
      <c r="A42" s="26" t="s">
        <v>36</v>
      </c>
      <c r="B42" s="35" t="s">
        <v>43</v>
      </c>
      <c r="C42" s="33" t="e">
        <f>#REF!-#REF!</f>
        <v>#REF!</v>
      </c>
      <c r="D42" s="23" t="e">
        <f>C42/#REF!</f>
        <v>#REF!</v>
      </c>
      <c r="E42" s="28">
        <v>521</v>
      </c>
      <c r="F42" s="28">
        <v>2065</v>
      </c>
      <c r="G42" s="29">
        <v>700</v>
      </c>
    </row>
    <row r="43" spans="1:7" s="2" customFormat="1" ht="40.5" customHeight="1">
      <c r="A43" s="26" t="s">
        <v>37</v>
      </c>
      <c r="B43" s="35" t="s">
        <v>40</v>
      </c>
      <c r="C43" s="33" t="e">
        <f>#REF!-#REF!</f>
        <v>#REF!</v>
      </c>
      <c r="D43" s="23" t="e">
        <f>C43/#REF!</f>
        <v>#REF!</v>
      </c>
      <c r="E43" s="28">
        <v>1430</v>
      </c>
      <c r="F43" s="28">
        <v>1700</v>
      </c>
      <c r="G43" s="45">
        <v>0</v>
      </c>
    </row>
    <row r="44" spans="1:7" s="2" customFormat="1" ht="30" customHeight="1" hidden="1">
      <c r="A44" s="26" t="s">
        <v>41</v>
      </c>
      <c r="B44" s="35" t="s">
        <v>44</v>
      </c>
      <c r="C44" s="33" t="e">
        <f>#REF!-#REF!</f>
        <v>#REF!</v>
      </c>
      <c r="D44" s="23" t="e">
        <f>C44/#REF!</f>
        <v>#REF!</v>
      </c>
      <c r="E44" s="28"/>
      <c r="F44" s="28"/>
      <c r="G44" s="29"/>
    </row>
    <row r="45" spans="1:7" s="2" customFormat="1" ht="40.5" customHeight="1">
      <c r="A45" s="26">
        <f>A43+1</f>
        <v>13</v>
      </c>
      <c r="B45" s="35" t="s">
        <v>48</v>
      </c>
      <c r="C45" s="33"/>
      <c r="D45" s="23"/>
      <c r="E45" s="28">
        <v>1599.5</v>
      </c>
      <c r="F45" s="28">
        <f>G43</f>
        <v>0</v>
      </c>
      <c r="G45" s="45">
        <f>G43</f>
        <v>0</v>
      </c>
    </row>
    <row r="46" spans="1:7" s="2" customFormat="1" ht="17.25" customHeight="1">
      <c r="A46" s="26">
        <f>A44+1</f>
        <v>14</v>
      </c>
      <c r="B46" s="35" t="s">
        <v>39</v>
      </c>
      <c r="C46" s="33" t="e">
        <f>#REF!-#REF!</f>
        <v>#REF!</v>
      </c>
      <c r="D46" s="23" t="e">
        <f>C46/#REF!</f>
        <v>#REF!</v>
      </c>
      <c r="E46" s="28">
        <v>1842</v>
      </c>
      <c r="F46" s="28">
        <v>1800</v>
      </c>
      <c r="G46" s="29">
        <v>5980</v>
      </c>
    </row>
    <row r="47" spans="1:7" s="2" customFormat="1" ht="14.25" customHeight="1">
      <c r="A47" s="26"/>
      <c r="B47" s="34" t="s">
        <v>50</v>
      </c>
      <c r="C47" s="33"/>
      <c r="D47" s="23"/>
      <c r="E47" s="28">
        <f>F47</f>
        <v>0</v>
      </c>
      <c r="F47" s="28">
        <f>F50</f>
        <v>0</v>
      </c>
      <c r="G47" s="29"/>
    </row>
    <row r="48" spans="1:7" s="2" customFormat="1" ht="15" customHeight="1">
      <c r="A48" s="26"/>
      <c r="B48" s="34" t="s">
        <v>51</v>
      </c>
      <c r="C48" s="33"/>
      <c r="D48" s="23"/>
      <c r="E48" s="28">
        <f>F48</f>
        <v>0</v>
      </c>
      <c r="F48" s="28">
        <f>F50</f>
        <v>0</v>
      </c>
      <c r="G48" s="29">
        <f>G46-G49</f>
        <v>1800</v>
      </c>
    </row>
    <row r="49" spans="1:7" s="15" customFormat="1" ht="17.25" customHeight="1">
      <c r="A49" s="26"/>
      <c r="B49" s="34" t="s">
        <v>58</v>
      </c>
      <c r="C49" s="33"/>
      <c r="D49" s="23"/>
      <c r="E49" s="28">
        <f>F49</f>
        <v>0</v>
      </c>
      <c r="F49" s="28">
        <f>F50</f>
        <v>0</v>
      </c>
      <c r="G49" s="29">
        <v>4180</v>
      </c>
    </row>
    <row r="50" spans="1:7" s="2" customFormat="1" ht="20.25" customHeight="1">
      <c r="A50" s="26"/>
      <c r="B50" s="35" t="s">
        <v>47</v>
      </c>
      <c r="C50" s="33"/>
      <c r="D50" s="23"/>
      <c r="E50" s="28">
        <v>1269</v>
      </c>
      <c r="F50" s="45">
        <f>G43</f>
        <v>0</v>
      </c>
      <c r="G50" s="45">
        <f>G43</f>
        <v>0</v>
      </c>
    </row>
    <row r="51" spans="1:7" ht="21">
      <c r="A51" s="18" t="s">
        <v>23</v>
      </c>
      <c r="B51" s="20" t="s">
        <v>24</v>
      </c>
      <c r="C51" s="21" t="e">
        <f>#REF!-#REF!</f>
        <v>#REF!</v>
      </c>
      <c r="D51" s="23" t="e">
        <f>C51/#REF!</f>
        <v>#REF!</v>
      </c>
      <c r="E51" s="24">
        <f>E17-E18</f>
        <v>8936.5</v>
      </c>
      <c r="F51" s="24">
        <f>F17-F18</f>
        <v>7634</v>
      </c>
      <c r="G51" s="25">
        <f>G17-G18</f>
        <v>4462.5</v>
      </c>
    </row>
    <row r="52" spans="1:7" ht="42">
      <c r="A52" s="41"/>
      <c r="B52" s="42" t="s">
        <v>57</v>
      </c>
      <c r="C52" s="43"/>
      <c r="D52" s="43"/>
      <c r="E52" s="44">
        <f>E51-4424</f>
        <v>4512.5</v>
      </c>
      <c r="F52" s="44">
        <f>F50</f>
        <v>0</v>
      </c>
      <c r="G52" s="38">
        <f>G51-4424</f>
        <v>38.5</v>
      </c>
    </row>
    <row r="53" spans="2:8" ht="45.75" customHeight="1">
      <c r="B53" s="51"/>
      <c r="C53" s="51"/>
      <c r="D53" s="51"/>
      <c r="E53" s="51"/>
      <c r="F53" s="51"/>
      <c r="G53" s="17"/>
      <c r="H53" s="3"/>
    </row>
  </sheetData>
  <sheetProtection/>
  <mergeCells count="4">
    <mergeCell ref="B53:F53"/>
    <mergeCell ref="C4:G4"/>
    <mergeCell ref="A2:G2"/>
    <mergeCell ref="C1:G1"/>
  </mergeCells>
  <printOptions/>
  <pageMargins left="0.4330708661417323" right="0.15748031496062992" top="0.15748031496062992" bottom="0.15748031496062992" header="0.2755905511811024" footer="0.1574803149606299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Малиновская</dc:creator>
  <cp:keywords/>
  <dc:description/>
  <cp:lastModifiedBy>Евгений Савельер</cp:lastModifiedBy>
  <cp:lastPrinted>2015-04-15T07:29:28Z</cp:lastPrinted>
  <dcterms:created xsi:type="dcterms:W3CDTF">2010-04-06T09:56:34Z</dcterms:created>
  <dcterms:modified xsi:type="dcterms:W3CDTF">2015-06-05T12:57:46Z</dcterms:modified>
  <cp:category/>
  <cp:version/>
  <cp:contentType/>
  <cp:contentStatus/>
</cp:coreProperties>
</file>