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5135" windowHeight="7890"/>
  </bookViews>
  <sheets>
    <sheet name="Лист1" sheetId="1" r:id="rId1"/>
  </sheets>
  <definedNames>
    <definedName name="_xlnm.Print_Area" localSheetId="0">Лист1!$A$1:$E$32</definedName>
  </definedNames>
  <calcPr calcId="144525"/>
</workbook>
</file>

<file path=xl/calcChain.xml><?xml version="1.0" encoding="utf-8"?>
<calcChain xmlns="http://schemas.openxmlformats.org/spreadsheetml/2006/main">
  <c r="E17" i="1" l="1"/>
  <c r="E12" i="1" s="1"/>
  <c r="E6" i="1"/>
  <c r="C7" i="1" l="1"/>
  <c r="D7" i="1" s="1"/>
  <c r="C8" i="1"/>
  <c r="D8" i="1" s="1"/>
  <c r="C9" i="1"/>
  <c r="D9" i="1" s="1"/>
  <c r="C10" i="1"/>
  <c r="D10" i="1" s="1"/>
  <c r="C13" i="1"/>
  <c r="D13" i="1" s="1"/>
  <c r="C14" i="1"/>
  <c r="D14" i="1" s="1"/>
  <c r="C15" i="1"/>
  <c r="D15" i="1" s="1"/>
  <c r="C18" i="1"/>
  <c r="D18" i="1" s="1"/>
  <c r="C19" i="1"/>
  <c r="D19" i="1" s="1"/>
  <c r="C20" i="1"/>
  <c r="D20" i="1" s="1"/>
  <c r="C21" i="1"/>
  <c r="D21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22" i="1"/>
  <c r="D22" i="1" s="1"/>
  <c r="C16" i="1"/>
  <c r="D16" i="1" s="1"/>
  <c r="C5" i="1"/>
  <c r="C12" i="1" l="1"/>
  <c r="D12" i="1" s="1"/>
  <c r="C17" i="1"/>
  <c r="D17" i="1" s="1"/>
  <c r="C11" i="1" l="1"/>
  <c r="D11" i="1" s="1"/>
  <c r="C6" i="1"/>
  <c r="D6" i="1" s="1"/>
  <c r="E11" i="1" l="1"/>
  <c r="E31" i="1" s="1"/>
  <c r="C31" i="1"/>
  <c r="D31" i="1" s="1"/>
  <c r="A14" i="1"/>
  <c r="A15" i="1" s="1"/>
  <c r="A8" i="1"/>
  <c r="A9" i="1" s="1"/>
  <c r="A10" i="1" s="1"/>
</calcChain>
</file>

<file path=xl/sharedStrings.xml><?xml version="1.0" encoding="utf-8"?>
<sst xmlns="http://schemas.openxmlformats.org/spreadsheetml/2006/main" count="49" uniqueCount="49">
  <si>
    <t>Аренда офисных помещений</t>
  </si>
  <si>
    <t>Услуги связи и интернет</t>
  </si>
  <si>
    <t>Проведение собраний, конференций, круглых столов и т.п.</t>
  </si>
  <si>
    <t>Прочие</t>
  </si>
  <si>
    <t>№ п.п</t>
  </si>
  <si>
    <t>Членские взносы</t>
  </si>
  <si>
    <t>Вступительные взносы</t>
  </si>
  <si>
    <t>РАСХОДЫ</t>
  </si>
  <si>
    <t>НАИМЕНОВАНИЕ СТАТЕЙ</t>
  </si>
  <si>
    <t>I</t>
  </si>
  <si>
    <t>II</t>
  </si>
  <si>
    <t>Вознаграждение внештатных экспертов за проведение проверок по контролю качества</t>
  </si>
  <si>
    <t>Страховые взносы с вознаграждений внештатных экспертов за проведение проверок по контролю качества</t>
  </si>
  <si>
    <t xml:space="preserve">ПОСТУПЛЕНИЯ </t>
  </si>
  <si>
    <t>Взносы на проведение контроля качества</t>
  </si>
  <si>
    <t>6</t>
  </si>
  <si>
    <t>7</t>
  </si>
  <si>
    <t>8</t>
  </si>
  <si>
    <t>ОСТАТОК НА НАЧАЛО ГОДА</t>
  </si>
  <si>
    <t>III</t>
  </si>
  <si>
    <t>IV</t>
  </si>
  <si>
    <t>V</t>
  </si>
  <si>
    <t>ОСТАТОК НА КОНЕЦ ГОДА</t>
  </si>
  <si>
    <t>Страховые взносы с фонда оплаты труда</t>
  </si>
  <si>
    <t>Расходы на внешний контроль качества</t>
  </si>
  <si>
    <t xml:space="preserve">Обучение и тестирование экспертов по контролю качества </t>
  </si>
  <si>
    <t>5.1</t>
  </si>
  <si>
    <t>5.2</t>
  </si>
  <si>
    <t>5.3</t>
  </si>
  <si>
    <t>5.4</t>
  </si>
  <si>
    <t>9</t>
  </si>
  <si>
    <t>Расходы на приобретение ОС, расходных материалов,канцтоваров и других товарно-материальных ценностей. Расходы на техническое обслуживание.</t>
  </si>
  <si>
    <t>10</t>
  </si>
  <si>
    <t>11</t>
  </si>
  <si>
    <t>ВСЕГО (I+II)</t>
  </si>
  <si>
    <t xml:space="preserve">Прочие </t>
  </si>
  <si>
    <t>13</t>
  </si>
  <si>
    <t>Возмещение расходов на проезд и проживание внештатных экспертов для проведение проверок по контролю качества</t>
  </si>
  <si>
    <t>Расходы, связанные с членством в других организациях (IFAC, ТПП, ЕССБА)</t>
  </si>
  <si>
    <t>Разовая выплата вознаграждения по результатам проверки Минфина России (включая страховые взносы)</t>
  </si>
  <si>
    <t>2016 год, тыс.руб.</t>
  </si>
  <si>
    <t xml:space="preserve"> СМЕТА (БЮДЖЕТ) СРО АПР НА 2017 ГОД</t>
  </si>
  <si>
    <t>2017 год, тыс.руб.</t>
  </si>
  <si>
    <t>Командировочные расходы штатных работников СРО АПР</t>
  </si>
  <si>
    <t>Фонд оплаты труда штатных работников</t>
  </si>
  <si>
    <t>Расходы Центрального Совета , связанные с управлением СРО АПР    ( в т.ч. компенсация расходов на проезд и проживание председателей Советов Региональных Филиалов и Центрального Совета АПР, руководителей Комитетов и Комиссий, руководителей отделений для участия в заседаниях Центрального Совета СРО АПР, конференциях, круглых столах и др. мероприятиях СРО АПР).</t>
  </si>
  <si>
    <t>Поддержка сайта СРО АПР и информационная поддержка (приобретение, разработка и обслуживание информационных программ), подписка</t>
  </si>
  <si>
    <t>Оценочные резервы</t>
  </si>
  <si>
    <r>
      <t xml:space="preserve">УТВЕРЖДЕНО
</t>
    </r>
    <r>
      <rPr>
        <sz val="12"/>
        <color theme="1"/>
        <rFont val="Times New Roman"/>
        <family val="1"/>
        <charset val="204"/>
      </rPr>
      <t>Съездом Саморегулируемой организации
аудиторов «Аудиторская палата России» 
(Ассоциация)
от 19 мая 2016 г., протокол № 1(17)/2016</t>
    </r>
    <r>
      <rPr>
        <b/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</si>
</sst>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/>
    <xf numFmtId="164" fontId="3" fillId="0" borderId="0" xfId="1" applyNumberFormat="1" applyFont="1" applyBorder="1" applyAlignment="1">
      <alignment horizontal="center"/>
    </xf>
    <xf numFmtId="164" fontId="7" fillId="0" borderId="0" xfId="1" applyNumberFormat="1" applyFont="1"/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/>
    </xf>
    <xf numFmtId="164" fontId="4" fillId="0" borderId="1" xfId="1" applyNumberFormat="1" applyFont="1" applyBorder="1"/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/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left" wrapText="1"/>
    </xf>
    <xf numFmtId="164" fontId="6" fillId="0" borderId="1" xfId="1" applyNumberFormat="1" applyFont="1" applyBorder="1" applyAlignment="1">
      <alignment wrapText="1"/>
    </xf>
    <xf numFmtId="164" fontId="5" fillId="0" borderId="1" xfId="1" applyNumberFormat="1" applyFont="1" applyBorder="1" applyAlignment="1">
      <alignment horizontal="left" vertical="center" wrapText="1"/>
    </xf>
    <xf numFmtId="164" fontId="6" fillId="0" borderId="1" xfId="1" applyNumberFormat="1" applyFont="1" applyBorder="1" applyAlignment="1"/>
    <xf numFmtId="0" fontId="6" fillId="0" borderId="1" xfId="1" applyNumberFormat="1" applyFont="1" applyBorder="1" applyAlignment="1">
      <alignment vertical="top" wrapText="1"/>
    </xf>
    <xf numFmtId="164" fontId="11" fillId="0" borderId="1" xfId="1" applyNumberFormat="1" applyFont="1" applyBorder="1" applyAlignment="1">
      <alignment vertical="center"/>
    </xf>
    <xf numFmtId="9" fontId="11" fillId="0" borderId="1" xfId="2" applyFont="1" applyBorder="1" applyAlignment="1">
      <alignment vertical="center"/>
    </xf>
    <xf numFmtId="164" fontId="0" fillId="0" borderId="0" xfId="1" applyNumberFormat="1" applyFont="1" applyAlignment="1">
      <alignment horizontal="center" vertical="top"/>
    </xf>
    <xf numFmtId="164" fontId="3" fillId="0" borderId="0" xfId="1" applyNumberFormat="1" applyFont="1" applyBorder="1" applyAlignment="1">
      <alignment horizontal="center" vertical="top"/>
    </xf>
    <xf numFmtId="164" fontId="9" fillId="0" borderId="1" xfId="1" applyNumberFormat="1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4" fontId="6" fillId="0" borderId="1" xfId="1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/>
    <xf numFmtId="164" fontId="13" fillId="0" borderId="1" xfId="1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/>
    <xf numFmtId="164" fontId="4" fillId="0" borderId="0" xfId="1" applyNumberFormat="1" applyFont="1" applyBorder="1" applyAlignment="1">
      <alignment vertical="center" wrapText="1"/>
    </xf>
    <xf numFmtId="9" fontId="2" fillId="0" borderId="0" xfId="0" applyNumberFormat="1" applyFont="1"/>
    <xf numFmtId="0" fontId="0" fillId="0" borderId="0" xfId="0" applyAlignment="1"/>
    <xf numFmtId="0" fontId="6" fillId="0" borderId="0" xfId="0" applyFont="1" applyAlignment="1">
      <alignment horizontal="left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right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90" zoomScaleNormal="90" workbookViewId="0">
      <selection activeCell="I1" sqref="I1"/>
    </sheetView>
  </sheetViews>
  <sheetFormatPr defaultRowHeight="15" x14ac:dyDescent="0.25"/>
  <cols>
    <col min="1" max="1" width="7.7109375" style="27" customWidth="1"/>
    <col min="2" max="2" width="82.85546875" customWidth="1"/>
    <col min="3" max="4" width="14.42578125" style="4" hidden="1" customWidth="1"/>
    <col min="5" max="5" width="16.140625" style="4" customWidth="1"/>
  </cols>
  <sheetData>
    <row r="1" spans="1:7" ht="98.25" customHeight="1" x14ac:dyDescent="0.25">
      <c r="A1" s="22"/>
      <c r="B1" s="40" t="s">
        <v>48</v>
      </c>
      <c r="C1" s="40"/>
      <c r="D1" s="40"/>
      <c r="E1" s="40"/>
      <c r="F1" s="36"/>
    </row>
    <row r="2" spans="1:7" ht="20.25" x14ac:dyDescent="0.3">
      <c r="A2" s="39" t="s">
        <v>41</v>
      </c>
      <c r="B2" s="39"/>
      <c r="C2" s="39"/>
      <c r="D2" s="39"/>
      <c r="E2" s="39"/>
    </row>
    <row r="3" spans="1:7" ht="6" customHeight="1" x14ac:dyDescent="0.3">
      <c r="A3" s="23"/>
      <c r="B3" s="5"/>
      <c r="C3" s="6"/>
      <c r="D3" s="6"/>
    </row>
    <row r="4" spans="1:7" s="1" customFormat="1" ht="37.5" customHeight="1" x14ac:dyDescent="0.3">
      <c r="A4" s="24" t="s">
        <v>4</v>
      </c>
      <c r="B4" s="7" t="s">
        <v>8</v>
      </c>
      <c r="C4" s="38" t="s">
        <v>40</v>
      </c>
      <c r="D4" s="38"/>
      <c r="E4" s="25" t="s">
        <v>42</v>
      </c>
      <c r="F4" s="34"/>
      <c r="G4" s="34"/>
    </row>
    <row r="5" spans="1:7" s="1" customFormat="1" ht="24" customHeight="1" x14ac:dyDescent="0.3">
      <c r="A5" s="25" t="s">
        <v>9</v>
      </c>
      <c r="B5" s="9" t="s">
        <v>18</v>
      </c>
      <c r="C5" s="10" t="e">
        <f>#REF!-#REF!</f>
        <v>#REF!</v>
      </c>
      <c r="D5" s="10"/>
      <c r="E5" s="10">
        <v>2551</v>
      </c>
    </row>
    <row r="6" spans="1:7" ht="21.75" customHeight="1" x14ac:dyDescent="0.3">
      <c r="A6" s="25" t="s">
        <v>10</v>
      </c>
      <c r="B6" s="9" t="s">
        <v>13</v>
      </c>
      <c r="C6" s="10" t="e">
        <f>#REF!-#REF!</f>
        <v>#REF!</v>
      </c>
      <c r="D6" s="21" t="e">
        <f>C6/#REF!</f>
        <v>#REF!</v>
      </c>
      <c r="E6" s="11">
        <f>E7+E8+E9+E10</f>
        <v>83909</v>
      </c>
    </row>
    <row r="7" spans="1:7" s="2" customFormat="1" ht="17.25" customHeight="1" x14ac:dyDescent="0.25">
      <c r="A7" s="26">
        <v>1</v>
      </c>
      <c r="B7" s="12" t="s">
        <v>5</v>
      </c>
      <c r="C7" s="10" t="e">
        <f>#REF!-#REF!</f>
        <v>#REF!</v>
      </c>
      <c r="D7" s="21" t="e">
        <f>C7/#REF!</f>
        <v>#REF!</v>
      </c>
      <c r="E7" s="13">
        <v>70307</v>
      </c>
      <c r="F7" s="35"/>
    </row>
    <row r="8" spans="1:7" s="2" customFormat="1" ht="16.5" customHeight="1" x14ac:dyDescent="0.25">
      <c r="A8" s="26">
        <f>A7+1</f>
        <v>2</v>
      </c>
      <c r="B8" s="12" t="s">
        <v>6</v>
      </c>
      <c r="C8" s="10" t="e">
        <f>#REF!-#REF!</f>
        <v>#REF!</v>
      </c>
      <c r="D8" s="21" t="e">
        <f>C8/#REF!</f>
        <v>#REF!</v>
      </c>
      <c r="E8" s="13">
        <v>600</v>
      </c>
    </row>
    <row r="9" spans="1:7" s="2" customFormat="1" ht="18.75" x14ac:dyDescent="0.25">
      <c r="A9" s="26">
        <f>A8+1</f>
        <v>3</v>
      </c>
      <c r="B9" s="12" t="s">
        <v>14</v>
      </c>
      <c r="C9" s="10" t="e">
        <f>#REF!-#REF!</f>
        <v>#REF!</v>
      </c>
      <c r="D9" s="21" t="e">
        <f>C9/#REF!</f>
        <v>#REF!</v>
      </c>
      <c r="E9" s="13">
        <v>12102</v>
      </c>
    </row>
    <row r="10" spans="1:7" s="2" customFormat="1" ht="15" customHeight="1" x14ac:dyDescent="0.25">
      <c r="A10" s="26">
        <f>A9+1</f>
        <v>4</v>
      </c>
      <c r="B10" s="12" t="s">
        <v>3</v>
      </c>
      <c r="C10" s="10" t="e">
        <f>#REF!-#REF!</f>
        <v>#REF!</v>
      </c>
      <c r="D10" s="21" t="e">
        <f>C10/#REF!</f>
        <v>#REF!</v>
      </c>
      <c r="E10" s="13">
        <v>900</v>
      </c>
    </row>
    <row r="11" spans="1:7" s="2" customFormat="1" ht="23.25" customHeight="1" x14ac:dyDescent="0.3">
      <c r="A11" s="25" t="s">
        <v>19</v>
      </c>
      <c r="B11" s="8" t="s">
        <v>34</v>
      </c>
      <c r="C11" s="10" t="e">
        <f>#REF!-#REF!</f>
        <v>#REF!</v>
      </c>
      <c r="D11" s="21" t="e">
        <f>C11/#REF!</f>
        <v>#REF!</v>
      </c>
      <c r="E11" s="11">
        <f t="shared" ref="E11" si="0">E5+E6</f>
        <v>86460</v>
      </c>
    </row>
    <row r="12" spans="1:7" s="2" customFormat="1" ht="18.75" customHeight="1" x14ac:dyDescent="0.3">
      <c r="A12" s="25" t="s">
        <v>20</v>
      </c>
      <c r="B12" s="14" t="s">
        <v>7</v>
      </c>
      <c r="C12" s="10" t="e">
        <f>#REF!-#REF!</f>
        <v>#REF!</v>
      </c>
      <c r="D12" s="21" t="e">
        <f>C12/#REF!</f>
        <v>#REF!</v>
      </c>
      <c r="E12" s="11">
        <f>SUM(E13:E29)-E17</f>
        <v>83907</v>
      </c>
    </row>
    <row r="13" spans="1:7" s="2" customFormat="1" ht="17.25" customHeight="1" x14ac:dyDescent="0.25">
      <c r="A13" s="26">
        <v>1</v>
      </c>
      <c r="B13" s="15" t="s">
        <v>0</v>
      </c>
      <c r="C13" s="20" t="e">
        <f>#REF!-#REF!</f>
        <v>#REF!</v>
      </c>
      <c r="D13" s="21" t="e">
        <f>C13/#REF!</f>
        <v>#REF!</v>
      </c>
      <c r="E13" s="13">
        <v>11150</v>
      </c>
      <c r="F13" s="35"/>
    </row>
    <row r="14" spans="1:7" s="2" customFormat="1" ht="19.5" customHeight="1" x14ac:dyDescent="0.25">
      <c r="A14" s="26">
        <f>A13+1</f>
        <v>2</v>
      </c>
      <c r="B14" s="16" t="s">
        <v>44</v>
      </c>
      <c r="C14" s="20" t="e">
        <f>#REF!-#REF!</f>
        <v>#REF!</v>
      </c>
      <c r="D14" s="21" t="e">
        <f>C14/#REF!</f>
        <v>#REF!</v>
      </c>
      <c r="E14" s="13">
        <v>39642</v>
      </c>
      <c r="F14" s="35"/>
    </row>
    <row r="15" spans="1:7" s="2" customFormat="1" ht="20.25" customHeight="1" x14ac:dyDescent="0.25">
      <c r="A15" s="26">
        <f>A14+1</f>
        <v>3</v>
      </c>
      <c r="B15" s="16" t="s">
        <v>23</v>
      </c>
      <c r="C15" s="20" t="e">
        <f>#REF!-#REF!</f>
        <v>#REF!</v>
      </c>
      <c r="D15" s="21" t="e">
        <f>C15/#REF!</f>
        <v>#REF!</v>
      </c>
      <c r="E15" s="13">
        <v>10500</v>
      </c>
    </row>
    <row r="16" spans="1:7" s="2" customFormat="1" ht="17.25" customHeight="1" x14ac:dyDescent="0.25">
      <c r="A16" s="26">
        <v>4</v>
      </c>
      <c r="B16" s="17" t="s">
        <v>43</v>
      </c>
      <c r="C16" s="20" t="e">
        <f>#REF!-#REF!</f>
        <v>#REF!</v>
      </c>
      <c r="D16" s="21" t="e">
        <f>C16/#REF!</f>
        <v>#REF!</v>
      </c>
      <c r="E16" s="13">
        <v>1000</v>
      </c>
    </row>
    <row r="17" spans="1:6" s="2" customFormat="1" ht="17.25" customHeight="1" x14ac:dyDescent="0.25">
      <c r="A17" s="26">
        <v>5</v>
      </c>
      <c r="B17" s="16" t="s">
        <v>24</v>
      </c>
      <c r="C17" s="20" t="e">
        <f>#REF!-#REF!</f>
        <v>#REF!</v>
      </c>
      <c r="D17" s="21" t="e">
        <f>C17/#REF!</f>
        <v>#REF!</v>
      </c>
      <c r="E17" s="13">
        <f>SUM(E18:E21)</f>
        <v>5015</v>
      </c>
    </row>
    <row r="18" spans="1:6" s="2" customFormat="1" ht="19.5" customHeight="1" x14ac:dyDescent="0.25">
      <c r="A18" s="26" t="s">
        <v>26</v>
      </c>
      <c r="B18" s="16" t="s">
        <v>11</v>
      </c>
      <c r="C18" s="20" t="e">
        <f>#REF!-#REF!</f>
        <v>#REF!</v>
      </c>
      <c r="D18" s="21" t="e">
        <f>C18/#REF!</f>
        <v>#REF!</v>
      </c>
      <c r="E18" s="13">
        <v>3328</v>
      </c>
    </row>
    <row r="19" spans="1:6" s="2" customFormat="1" ht="30.75" customHeight="1" x14ac:dyDescent="0.25">
      <c r="A19" s="26" t="s">
        <v>27</v>
      </c>
      <c r="B19" s="16" t="s">
        <v>12</v>
      </c>
      <c r="C19" s="20" t="e">
        <f>#REF!-#REF!</f>
        <v>#REF!</v>
      </c>
      <c r="D19" s="21" t="e">
        <f>C19/#REF!</f>
        <v>#REF!</v>
      </c>
      <c r="E19" s="13">
        <v>902</v>
      </c>
    </row>
    <row r="20" spans="1:6" s="2" customFormat="1" ht="30.75" customHeight="1" x14ac:dyDescent="0.25">
      <c r="A20" s="26" t="s">
        <v>28</v>
      </c>
      <c r="B20" s="16" t="s">
        <v>37</v>
      </c>
      <c r="C20" s="20" t="e">
        <f>#REF!-#REF!</f>
        <v>#REF!</v>
      </c>
      <c r="D20" s="21" t="e">
        <f>C20/#REF!</f>
        <v>#REF!</v>
      </c>
      <c r="E20" s="13">
        <v>710</v>
      </c>
    </row>
    <row r="21" spans="1:6" s="2" customFormat="1" ht="16.5" customHeight="1" x14ac:dyDescent="0.25">
      <c r="A21" s="26" t="s">
        <v>29</v>
      </c>
      <c r="B21" s="16" t="s">
        <v>25</v>
      </c>
      <c r="C21" s="20" t="e">
        <f>#REF!-#REF!</f>
        <v>#REF!</v>
      </c>
      <c r="D21" s="21" t="e">
        <f>C21/#REF!</f>
        <v>#REF!</v>
      </c>
      <c r="E21" s="13">
        <v>75</v>
      </c>
    </row>
    <row r="22" spans="1:6" s="2" customFormat="1" ht="87" customHeight="1" x14ac:dyDescent="0.25">
      <c r="A22" s="26" t="s">
        <v>15</v>
      </c>
      <c r="B22" s="19" t="s">
        <v>45</v>
      </c>
      <c r="C22" s="20" t="e">
        <f>#REF!-#REF!</f>
        <v>#REF!</v>
      </c>
      <c r="D22" s="21" t="e">
        <f>C22/#REF!</f>
        <v>#REF!</v>
      </c>
      <c r="E22" s="13">
        <v>4000</v>
      </c>
    </row>
    <row r="23" spans="1:6" s="2" customFormat="1" ht="15.75" customHeight="1" x14ac:dyDescent="0.25">
      <c r="A23" s="26" t="s">
        <v>16</v>
      </c>
      <c r="B23" s="18" t="s">
        <v>1</v>
      </c>
      <c r="C23" s="20" t="e">
        <f>#REF!-#REF!</f>
        <v>#REF!</v>
      </c>
      <c r="D23" s="21" t="e">
        <f>C23/#REF!</f>
        <v>#REF!</v>
      </c>
      <c r="E23" s="13">
        <v>1400</v>
      </c>
      <c r="F23" s="35"/>
    </row>
    <row r="24" spans="1:6" s="2" customFormat="1" ht="35.25" customHeight="1" x14ac:dyDescent="0.25">
      <c r="A24" s="26" t="s">
        <v>17</v>
      </c>
      <c r="B24" s="16" t="s">
        <v>46</v>
      </c>
      <c r="C24" s="20" t="e">
        <f>#REF!-#REF!</f>
        <v>#REF!</v>
      </c>
      <c r="D24" s="21" t="e">
        <f>C24/#REF!</f>
        <v>#REF!</v>
      </c>
      <c r="E24" s="13">
        <v>1000</v>
      </c>
    </row>
    <row r="25" spans="1:6" s="2" customFormat="1" ht="31.5" customHeight="1" x14ac:dyDescent="0.25">
      <c r="A25" s="26" t="s">
        <v>30</v>
      </c>
      <c r="B25" s="28" t="s">
        <v>31</v>
      </c>
      <c r="C25" s="20" t="e">
        <f>#REF!-#REF!</f>
        <v>#REF!</v>
      </c>
      <c r="D25" s="21" t="e">
        <f>C25/#REF!</f>
        <v>#REF!</v>
      </c>
      <c r="E25" s="13">
        <v>1000</v>
      </c>
    </row>
    <row r="26" spans="1:6" s="2" customFormat="1" ht="15" customHeight="1" x14ac:dyDescent="0.25">
      <c r="A26" s="26" t="s">
        <v>32</v>
      </c>
      <c r="B26" s="16" t="s">
        <v>2</v>
      </c>
      <c r="C26" s="20" t="e">
        <f>#REF!-#REF!</f>
        <v>#REF!</v>
      </c>
      <c r="D26" s="21" t="e">
        <f>C26/#REF!</f>
        <v>#REF!</v>
      </c>
      <c r="E26" s="13">
        <v>2200</v>
      </c>
    </row>
    <row r="27" spans="1:6" s="2" customFormat="1" ht="17.25" customHeight="1" x14ac:dyDescent="0.25">
      <c r="A27" s="26" t="s">
        <v>33</v>
      </c>
      <c r="B27" s="16" t="s">
        <v>38</v>
      </c>
      <c r="C27" s="20" t="e">
        <f>#REF!-#REF!</f>
        <v>#REF!</v>
      </c>
      <c r="D27" s="21" t="e">
        <f>C27/#REF!</f>
        <v>#REF!</v>
      </c>
      <c r="E27" s="13">
        <v>780</v>
      </c>
    </row>
    <row r="28" spans="1:6" s="2" customFormat="1" ht="30" hidden="1" customHeight="1" x14ac:dyDescent="0.25">
      <c r="A28" s="26" t="s">
        <v>36</v>
      </c>
      <c r="B28" s="16" t="s">
        <v>39</v>
      </c>
      <c r="C28" s="20" t="e">
        <f>#REF!-#REF!</f>
        <v>#REF!</v>
      </c>
      <c r="D28" s="21" t="e">
        <f>C28/#REF!</f>
        <v>#REF!</v>
      </c>
      <c r="E28" s="13"/>
    </row>
    <row r="29" spans="1:6" s="2" customFormat="1" ht="17.25" customHeight="1" x14ac:dyDescent="0.25">
      <c r="A29" s="26">
        <v>12</v>
      </c>
      <c r="B29" s="16" t="s">
        <v>35</v>
      </c>
      <c r="C29" s="20" t="e">
        <f>#REF!-#REF!</f>
        <v>#REF!</v>
      </c>
      <c r="D29" s="21" t="e">
        <f>C29/#REF!</f>
        <v>#REF!</v>
      </c>
      <c r="E29" s="13">
        <v>6220</v>
      </c>
    </row>
    <row r="30" spans="1:6" s="2" customFormat="1" ht="18.75" customHeight="1" x14ac:dyDescent="0.25">
      <c r="A30" s="26">
        <v>13</v>
      </c>
      <c r="B30" s="16" t="s">
        <v>47</v>
      </c>
      <c r="C30" s="20"/>
      <c r="D30" s="21"/>
      <c r="E30" s="13">
        <v>500</v>
      </c>
    </row>
    <row r="31" spans="1:6" ht="18.75" x14ac:dyDescent="0.3">
      <c r="A31" s="25" t="s">
        <v>21</v>
      </c>
      <c r="B31" s="9" t="s">
        <v>22</v>
      </c>
      <c r="C31" s="10" t="e">
        <f>#REF!-#REF!</f>
        <v>#REF!</v>
      </c>
      <c r="D31" s="21" t="e">
        <f>C31/#REF!</f>
        <v>#REF!</v>
      </c>
      <c r="E31" s="11">
        <f>E11-E12</f>
        <v>2553</v>
      </c>
    </row>
    <row r="32" spans="1:6" ht="18.75" x14ac:dyDescent="0.3">
      <c r="A32" s="32"/>
      <c r="B32" s="31"/>
      <c r="C32" s="33"/>
      <c r="D32" s="33"/>
      <c r="E32" s="30"/>
    </row>
    <row r="33" spans="2:6" ht="45.75" customHeight="1" x14ac:dyDescent="0.25">
      <c r="B33" s="37"/>
      <c r="C33" s="37"/>
      <c r="D33" s="37"/>
      <c r="E33" s="29"/>
      <c r="F33" s="3"/>
    </row>
  </sheetData>
  <mergeCells count="4">
    <mergeCell ref="B33:D33"/>
    <mergeCell ref="C4:D4"/>
    <mergeCell ref="A2:E2"/>
    <mergeCell ref="B1:E1"/>
  </mergeCells>
  <pageMargins left="0.43307086614173229" right="0.15748031496062992" top="0.15748031496062992" bottom="0.15748031496062992" header="0.27559055118110237" footer="0.1574803149606299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Малиновская</dc:creator>
  <cp:lastModifiedBy>Юлия Малиновская</cp:lastModifiedBy>
  <cp:lastPrinted>2016-04-25T07:44:35Z</cp:lastPrinted>
  <dcterms:created xsi:type="dcterms:W3CDTF">2010-04-06T09:56:34Z</dcterms:created>
  <dcterms:modified xsi:type="dcterms:W3CDTF">2016-05-25T12:36:27Z</dcterms:modified>
</cp:coreProperties>
</file>