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5132" windowHeight="7896" activeTab="0"/>
  </bookViews>
  <sheets>
    <sheet name="Лист1" sheetId="1" r:id="rId1"/>
  </sheets>
  <definedNames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<sst xmlns="http://schemas.openxmlformats.org/spreadsheetml/2006/main" count="48" uniqueCount="48">
  <si>
    <t>Аренда офисных помещений</t>
  </si>
  <si>
    <t>Услуги связи и интернет</t>
  </si>
  <si>
    <t>Проведение собраний, конференций, круглых столов и т.п.</t>
  </si>
  <si>
    <t>Прочие</t>
  </si>
  <si>
    <t>№ п.п</t>
  </si>
  <si>
    <t>Членские взносы</t>
  </si>
  <si>
    <t>Вступительные взносы</t>
  </si>
  <si>
    <t>РАСХОДЫ</t>
  </si>
  <si>
    <t>НАИМЕНОВАНИЕ СТАТЕЙ</t>
  </si>
  <si>
    <t>Фонд оплаты труда штатных сотрудников</t>
  </si>
  <si>
    <t>I</t>
  </si>
  <si>
    <t>II</t>
  </si>
  <si>
    <t>Вознаграждение внештатных экспертов за проведение проверок по контролю качества</t>
  </si>
  <si>
    <t>Страховые взносы с вознаграждений внештатных экспертов за проведение проверок по контролю качества</t>
  </si>
  <si>
    <t>Командировочные расходы штатных сотрудников СРО НП АПР</t>
  </si>
  <si>
    <t xml:space="preserve">ПОСТУПЛЕНИЯ </t>
  </si>
  <si>
    <t>Взносы на проведение контроля качества</t>
  </si>
  <si>
    <t>6</t>
  </si>
  <si>
    <t>7</t>
  </si>
  <si>
    <t>8</t>
  </si>
  <si>
    <t>ОСТАТОК НА НАЧАЛО ГОДА</t>
  </si>
  <si>
    <t>III</t>
  </si>
  <si>
    <t>IV</t>
  </si>
  <si>
    <t>V</t>
  </si>
  <si>
    <t>ОСТАТОК НА КОНЕЦ ГОДА</t>
  </si>
  <si>
    <t>Поддержка сайта СРО НП АПР и информационная поддержка (приобретение, разработка и обслуживание информационных программ), подписка</t>
  </si>
  <si>
    <t>Страховые взносы с фонда оплаты труда</t>
  </si>
  <si>
    <t>Расходы на внешний контроль качества</t>
  </si>
  <si>
    <t xml:space="preserve">Обучение и тестирование экспертов по контролю качества </t>
  </si>
  <si>
    <t>5.1</t>
  </si>
  <si>
    <t>5.2</t>
  </si>
  <si>
    <t>5.3</t>
  </si>
  <si>
    <t>5.4</t>
  </si>
  <si>
    <t>Расходы Центрального Совета , связанные с управлением СРО НП АПР    ( в т.ч. компенсация расходов на проезд и проживание председателей Советов Региональных Филиалов и Центрального Совета АПР, руководителей Комитетов и Комиссий, руководителей отделений для участия в заседаниях Центрального Совета СРО НП АПР, конференциях, круглых столах и др. мероприятиях СРО НП АПР).</t>
  </si>
  <si>
    <t>9</t>
  </si>
  <si>
    <t>Расходы на приобретение ОС, расходных материалов,канцтоваров и других товарно-материальных ценностей. Расходы на техническое обслуживание.</t>
  </si>
  <si>
    <t>10</t>
  </si>
  <si>
    <t>11</t>
  </si>
  <si>
    <t>ВСЕГО (I+II)</t>
  </si>
  <si>
    <t xml:space="preserve">Прочие </t>
  </si>
  <si>
    <t>13</t>
  </si>
  <si>
    <t>Возмещение расходов на проезд и проживание внештатных экспертов для проведение проверок по контролю качества</t>
  </si>
  <si>
    <t>Расходы, связанные с членством в других организациях (IFAC, ТПП, ЕССБА)</t>
  </si>
  <si>
    <t>Разовая выплата вознаграждения по результатам проверки Минфина России (включая страховые взносы)</t>
  </si>
  <si>
    <t>2016 год, тыс.руб.</t>
  </si>
  <si>
    <t>2015 год, тыс.руб.</t>
  </si>
  <si>
    <t xml:space="preserve"> СМЕТА (БЮДЖЕТ) СРО АПР НА 2016 ГОД</t>
  </si>
  <si>
    <r>
      <rPr>
        <b/>
        <sz val="11"/>
        <color indexed="8"/>
        <rFont val="Times New Roman"/>
        <family val="1"/>
      </rPr>
      <t>Утверждено
решением Общего  собрания членов СРО НП АПР
от 29 мая 2015 года (протокол № 16)</t>
    </r>
    <r>
      <rPr>
        <b/>
        <sz val="20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</si>
</sst>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_р_._-;\-* #,##0.00_р_._-;_-* &quot;-&quot;??_р_._-;_-@_-"/>
    <numFmt numFmtId="165" formatCode="_-* #,##0_р_._-;\-* #,##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14"/>
      <color indexed="10"/>
      <name val="Calibri"/>
      <family val="2"/>
    </font>
    <font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Calibri"/>
      <family val="2"/>
    </font>
    <font>
      <b/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49" fillId="0" borderId="0" xfId="0" applyFont="1" applyAlignment="1">
      <alignment/>
    </xf>
    <xf numFmtId="165" fontId="50" fillId="0" borderId="0" xfId="58" applyNumberFormat="1" applyFont="1" applyBorder="1" applyAlignment="1">
      <alignment horizontal="center"/>
    </xf>
    <xf numFmtId="165" fontId="49" fillId="0" borderId="0" xfId="58" applyNumberFormat="1" applyFont="1" applyAlignment="1">
      <alignment/>
    </xf>
    <xf numFmtId="165" fontId="51" fillId="0" borderId="10" xfId="58" applyNumberFormat="1" applyFont="1" applyBorder="1" applyAlignment="1">
      <alignment horizontal="center" vertical="center"/>
    </xf>
    <xf numFmtId="165" fontId="51" fillId="0" borderId="10" xfId="58" applyNumberFormat="1" applyFont="1" applyBorder="1" applyAlignment="1">
      <alignment horizontal="left" vertical="center" wrapText="1"/>
    </xf>
    <xf numFmtId="165" fontId="51" fillId="0" borderId="10" xfId="58" applyNumberFormat="1" applyFont="1" applyBorder="1" applyAlignment="1">
      <alignment vertical="center" wrapText="1"/>
    </xf>
    <xf numFmtId="165" fontId="8" fillId="0" borderId="10" xfId="58" applyNumberFormat="1" applyFont="1" applyBorder="1" applyAlignment="1">
      <alignment vertical="center"/>
    </xf>
    <xf numFmtId="165" fontId="51" fillId="0" borderId="10" xfId="58" applyNumberFormat="1" applyFont="1" applyBorder="1" applyAlignment="1">
      <alignment/>
    </xf>
    <xf numFmtId="165" fontId="52" fillId="0" borderId="10" xfId="58" applyNumberFormat="1" applyFont="1" applyBorder="1" applyAlignment="1">
      <alignment vertical="center"/>
    </xf>
    <xf numFmtId="165" fontId="52" fillId="0" borderId="10" xfId="58" applyNumberFormat="1" applyFont="1" applyBorder="1" applyAlignment="1">
      <alignment/>
    </xf>
    <xf numFmtId="165" fontId="51" fillId="0" borderId="10" xfId="58" applyNumberFormat="1" applyFont="1" applyBorder="1" applyAlignment="1">
      <alignment vertical="center"/>
    </xf>
    <xf numFmtId="165" fontId="6" fillId="0" borderId="10" xfId="58" applyNumberFormat="1" applyFont="1" applyFill="1" applyBorder="1" applyAlignment="1">
      <alignment horizontal="left" wrapText="1"/>
    </xf>
    <xf numFmtId="165" fontId="6" fillId="0" borderId="10" xfId="58" applyNumberFormat="1" applyFont="1" applyBorder="1" applyAlignment="1">
      <alignment wrapText="1"/>
    </xf>
    <xf numFmtId="165" fontId="52" fillId="0" borderId="10" xfId="58" applyNumberFormat="1" applyFont="1" applyBorder="1" applyAlignment="1">
      <alignment horizontal="left" vertical="center" wrapText="1"/>
    </xf>
    <xf numFmtId="165" fontId="6" fillId="0" borderId="10" xfId="58" applyNumberFormat="1" applyFont="1" applyBorder="1" applyAlignment="1">
      <alignment/>
    </xf>
    <xf numFmtId="0" fontId="6" fillId="0" borderId="10" xfId="58" applyNumberFormat="1" applyFont="1" applyBorder="1" applyAlignment="1">
      <alignment vertical="top" wrapText="1"/>
    </xf>
    <xf numFmtId="165" fontId="10" fillId="0" borderId="10" xfId="58" applyNumberFormat="1" applyFont="1" applyBorder="1" applyAlignment="1">
      <alignment vertical="center"/>
    </xf>
    <xf numFmtId="9" fontId="10" fillId="0" borderId="10" xfId="55" applyFont="1" applyBorder="1" applyAlignment="1">
      <alignment vertical="center"/>
    </xf>
    <xf numFmtId="165" fontId="0" fillId="0" borderId="0" xfId="58" applyNumberFormat="1" applyFont="1" applyAlignment="1">
      <alignment horizontal="center" vertical="top"/>
    </xf>
    <xf numFmtId="165" fontId="50" fillId="0" borderId="0" xfId="58" applyNumberFormat="1" applyFont="1" applyBorder="1" applyAlignment="1">
      <alignment horizontal="center" vertical="top"/>
    </xf>
    <xf numFmtId="165" fontId="53" fillId="0" borderId="10" xfId="58" applyNumberFormat="1" applyFont="1" applyBorder="1" applyAlignment="1">
      <alignment horizontal="center" vertical="top" wrapText="1"/>
    </xf>
    <xf numFmtId="165" fontId="51" fillId="0" borderId="10" xfId="58" applyNumberFormat="1" applyFont="1" applyBorder="1" applyAlignment="1">
      <alignment horizontal="center" vertical="center" wrapText="1"/>
    </xf>
    <xf numFmtId="165" fontId="52" fillId="0" borderId="10" xfId="58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165" fontId="6" fillId="0" borderId="10" xfId="58" applyNumberFormat="1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9" fontId="52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/>
    </xf>
    <xf numFmtId="165" fontId="54" fillId="0" borderId="10" xfId="58" applyNumberFormat="1" applyFont="1" applyFill="1" applyBorder="1" applyAlignment="1">
      <alignment wrapText="1"/>
    </xf>
    <xf numFmtId="0" fontId="55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/>
    </xf>
    <xf numFmtId="165" fontId="51" fillId="0" borderId="0" xfId="58" applyNumberFormat="1" applyFont="1" applyBorder="1" applyAlignment="1">
      <alignment vertical="center" wrapText="1"/>
    </xf>
    <xf numFmtId="9" fontId="48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165" fontId="51" fillId="0" borderId="10" xfId="58" applyNumberFormat="1" applyFont="1" applyBorder="1" applyAlignment="1">
      <alignment horizontal="center" vertical="center" wrapText="1"/>
    </xf>
    <xf numFmtId="165" fontId="50" fillId="0" borderId="0" xfId="58" applyNumberFormat="1" applyFont="1" applyBorder="1" applyAlignment="1">
      <alignment horizontal="center"/>
    </xf>
    <xf numFmtId="0" fontId="56" fillId="0" borderId="0" xfId="0" applyFont="1" applyAlignment="1">
      <alignment horizontal="right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90" zoomScaleNormal="90" zoomScalePageLayoutView="0" workbookViewId="0" topLeftCell="A16">
      <selection activeCell="J8" sqref="J8"/>
    </sheetView>
  </sheetViews>
  <sheetFormatPr defaultColWidth="9.140625" defaultRowHeight="15"/>
  <cols>
    <col min="1" max="1" width="7.7109375" style="27" customWidth="1"/>
    <col min="2" max="2" width="82.8515625" style="0" customWidth="1"/>
    <col min="3" max="4" width="14.421875" style="4" hidden="1" customWidth="1"/>
    <col min="5" max="5" width="16.7109375" style="4" customWidth="1"/>
    <col min="6" max="6" width="16.140625" style="4" customWidth="1"/>
  </cols>
  <sheetData>
    <row r="1" spans="1:6" ht="51" customHeight="1">
      <c r="A1" s="22"/>
      <c r="B1" s="40" t="s">
        <v>47</v>
      </c>
      <c r="C1" s="41"/>
      <c r="D1" s="41"/>
      <c r="E1" s="41"/>
      <c r="F1" s="41"/>
    </row>
    <row r="2" spans="1:6" ht="28.5" customHeight="1">
      <c r="A2" s="39" t="s">
        <v>46</v>
      </c>
      <c r="B2" s="39"/>
      <c r="C2" s="39"/>
      <c r="D2" s="39"/>
      <c r="E2" s="39"/>
      <c r="F2" s="39"/>
    </row>
    <row r="3" spans="1:5" ht="6" customHeight="1">
      <c r="A3" s="23"/>
      <c r="B3" s="5"/>
      <c r="C3" s="6"/>
      <c r="D3" s="6"/>
      <c r="E3" s="6"/>
    </row>
    <row r="4" spans="1:8" s="1" customFormat="1" ht="37.5" customHeight="1">
      <c r="A4" s="24" t="s">
        <v>4</v>
      </c>
      <c r="B4" s="7" t="s">
        <v>8</v>
      </c>
      <c r="C4" s="38" t="s">
        <v>45</v>
      </c>
      <c r="D4" s="38"/>
      <c r="E4" s="38"/>
      <c r="F4" s="25" t="s">
        <v>44</v>
      </c>
      <c r="G4" s="35"/>
      <c r="H4" s="35"/>
    </row>
    <row r="5" spans="1:6" s="1" customFormat="1" ht="24" customHeight="1">
      <c r="A5" s="25" t="s">
        <v>10</v>
      </c>
      <c r="B5" s="9" t="s">
        <v>20</v>
      </c>
      <c r="C5" s="10" t="e">
        <f>#REF!-#REF!</f>
        <v>#REF!</v>
      </c>
      <c r="D5" s="10"/>
      <c r="E5" s="10">
        <v>8937</v>
      </c>
      <c r="F5" s="10">
        <f>E30</f>
        <v>4463</v>
      </c>
    </row>
    <row r="6" spans="1:6" ht="21.75" customHeight="1">
      <c r="A6" s="25" t="s">
        <v>11</v>
      </c>
      <c r="B6" s="9" t="s">
        <v>15</v>
      </c>
      <c r="C6" s="10" t="e">
        <f>#REF!-#REF!</f>
        <v>#REF!</v>
      </c>
      <c r="D6" s="21" t="e">
        <f>C6/#REF!</f>
        <v>#REF!</v>
      </c>
      <c r="E6" s="11">
        <f>E7+E8+E9+E10</f>
        <v>89745</v>
      </c>
      <c r="F6" s="11">
        <f>F7+F8+F9+F10</f>
        <v>90510</v>
      </c>
    </row>
    <row r="7" spans="1:7" s="2" customFormat="1" ht="17.25" customHeight="1">
      <c r="A7" s="26">
        <v>1</v>
      </c>
      <c r="B7" s="12" t="s">
        <v>5</v>
      </c>
      <c r="C7" s="10" t="e">
        <f>#REF!-#REF!</f>
        <v>#REF!</v>
      </c>
      <c r="D7" s="21" t="e">
        <f>C7/#REF!</f>
        <v>#REF!</v>
      </c>
      <c r="E7" s="13">
        <v>76561</v>
      </c>
      <c r="F7" s="13">
        <v>77310</v>
      </c>
      <c r="G7" s="36"/>
    </row>
    <row r="8" spans="1:6" s="2" customFormat="1" ht="16.5" customHeight="1">
      <c r="A8" s="26">
        <f>A7+1</f>
        <v>2</v>
      </c>
      <c r="B8" s="12" t="s">
        <v>6</v>
      </c>
      <c r="C8" s="10" t="e">
        <f>#REF!-#REF!</f>
        <v>#REF!</v>
      </c>
      <c r="D8" s="21" t="e">
        <f>C8/#REF!</f>
        <v>#REF!</v>
      </c>
      <c r="E8" s="13"/>
      <c r="F8" s="30"/>
    </row>
    <row r="9" spans="1:6" s="2" customFormat="1" ht="18">
      <c r="A9" s="26">
        <f>A8+1</f>
        <v>3</v>
      </c>
      <c r="B9" s="12" t="s">
        <v>16</v>
      </c>
      <c r="C9" s="10" t="e">
        <f>#REF!-#REF!</f>
        <v>#REF!</v>
      </c>
      <c r="D9" s="21" t="e">
        <f>C9/#REF!</f>
        <v>#REF!</v>
      </c>
      <c r="E9" s="13">
        <v>12284</v>
      </c>
      <c r="F9" s="13">
        <v>12300</v>
      </c>
    </row>
    <row r="10" spans="1:6" s="2" customFormat="1" ht="15" customHeight="1">
      <c r="A10" s="26">
        <f>A9+1</f>
        <v>4</v>
      </c>
      <c r="B10" s="12" t="s">
        <v>3</v>
      </c>
      <c r="C10" s="10" t="e">
        <f>#REF!-#REF!</f>
        <v>#REF!</v>
      </c>
      <c r="D10" s="21" t="e">
        <f>C10/#REF!</f>
        <v>#REF!</v>
      </c>
      <c r="E10" s="13">
        <v>900</v>
      </c>
      <c r="F10" s="13">
        <v>900</v>
      </c>
    </row>
    <row r="11" spans="1:6" s="2" customFormat="1" ht="23.25" customHeight="1">
      <c r="A11" s="25" t="s">
        <v>21</v>
      </c>
      <c r="B11" s="8" t="s">
        <v>38</v>
      </c>
      <c r="C11" s="10" t="e">
        <f>#REF!-#REF!</f>
        <v>#REF!</v>
      </c>
      <c r="D11" s="21" t="e">
        <f>C11/#REF!</f>
        <v>#REF!</v>
      </c>
      <c r="E11" s="11">
        <f>E5+E6</f>
        <v>98682</v>
      </c>
      <c r="F11" s="11">
        <f>F5+F6</f>
        <v>94973</v>
      </c>
    </row>
    <row r="12" spans="1:6" s="2" customFormat="1" ht="18.75" customHeight="1">
      <c r="A12" s="25" t="s">
        <v>22</v>
      </c>
      <c r="B12" s="14" t="s">
        <v>7</v>
      </c>
      <c r="C12" s="10" t="e">
        <f>#REF!-#REF!</f>
        <v>#REF!</v>
      </c>
      <c r="D12" s="21" t="e">
        <f>C12/#REF!</f>
        <v>#REF!</v>
      </c>
      <c r="E12" s="11">
        <f>SUM(E13:E29)-E17</f>
        <v>94219</v>
      </c>
      <c r="F12" s="11">
        <f>SUM(F13:F29)-F17</f>
        <v>94973</v>
      </c>
    </row>
    <row r="13" spans="1:7" s="2" customFormat="1" ht="17.25" customHeight="1">
      <c r="A13" s="26">
        <v>1</v>
      </c>
      <c r="B13" s="15" t="s">
        <v>0</v>
      </c>
      <c r="C13" s="20" t="e">
        <f>#REF!-#REF!</f>
        <v>#REF!</v>
      </c>
      <c r="D13" s="21" t="e">
        <f>C13/#REF!</f>
        <v>#REF!</v>
      </c>
      <c r="E13" s="13">
        <v>12386</v>
      </c>
      <c r="F13" s="13">
        <v>13000</v>
      </c>
      <c r="G13" s="36"/>
    </row>
    <row r="14" spans="1:7" s="2" customFormat="1" ht="19.5" customHeight="1">
      <c r="A14" s="26">
        <f>A13+1</f>
        <v>2</v>
      </c>
      <c r="B14" s="16" t="s">
        <v>9</v>
      </c>
      <c r="C14" s="20" t="e">
        <f>#REF!-#REF!</f>
        <v>#REF!</v>
      </c>
      <c r="D14" s="21" t="e">
        <f>C14/#REF!</f>
        <v>#REF!</v>
      </c>
      <c r="E14" s="13">
        <v>43752</v>
      </c>
      <c r="F14" s="13">
        <v>43752</v>
      </c>
      <c r="G14" s="36"/>
    </row>
    <row r="15" spans="1:6" s="2" customFormat="1" ht="20.25" customHeight="1">
      <c r="A15" s="26">
        <f>A14+1</f>
        <v>3</v>
      </c>
      <c r="B15" s="16" t="s">
        <v>26</v>
      </c>
      <c r="C15" s="20" t="e">
        <f>#REF!-#REF!</f>
        <v>#REF!</v>
      </c>
      <c r="D15" s="21" t="e">
        <f>C15/#REF!</f>
        <v>#REF!</v>
      </c>
      <c r="E15" s="13">
        <v>12100</v>
      </c>
      <c r="F15" s="13">
        <v>12100</v>
      </c>
    </row>
    <row r="16" spans="1:6" s="2" customFormat="1" ht="17.25" customHeight="1">
      <c r="A16" s="26">
        <v>4</v>
      </c>
      <c r="B16" s="17" t="s">
        <v>14</v>
      </c>
      <c r="C16" s="20" t="e">
        <f>#REF!-#REF!</f>
        <v>#REF!</v>
      </c>
      <c r="D16" s="21" t="e">
        <f>C16/#REF!</f>
        <v>#REF!</v>
      </c>
      <c r="E16" s="13">
        <v>1400</v>
      </c>
      <c r="F16" s="13">
        <v>1400</v>
      </c>
    </row>
    <row r="17" spans="1:6" s="2" customFormat="1" ht="17.25" customHeight="1">
      <c r="A17" s="26">
        <v>5</v>
      </c>
      <c r="B17" s="16" t="s">
        <v>27</v>
      </c>
      <c r="C17" s="20" t="e">
        <f>#REF!-#REF!</f>
        <v>#REF!</v>
      </c>
      <c r="D17" s="21" t="e">
        <f>C17/#REF!</f>
        <v>#REF!</v>
      </c>
      <c r="E17" s="13">
        <f>SUM(E18:E21)</f>
        <v>5401</v>
      </c>
      <c r="F17" s="13">
        <f>SUM(F18:F21)</f>
        <v>5401</v>
      </c>
    </row>
    <row r="18" spans="1:6" s="2" customFormat="1" ht="19.5" customHeight="1">
      <c r="A18" s="26" t="s">
        <v>29</v>
      </c>
      <c r="B18" s="16" t="s">
        <v>12</v>
      </c>
      <c r="C18" s="20" t="e">
        <f>#REF!-#REF!</f>
        <v>#REF!</v>
      </c>
      <c r="D18" s="21" t="e">
        <f>C18/#REF!</f>
        <v>#REF!</v>
      </c>
      <c r="E18" s="13">
        <v>3250</v>
      </c>
      <c r="F18" s="13">
        <v>3250</v>
      </c>
    </row>
    <row r="19" spans="1:6" s="2" customFormat="1" ht="30.75" customHeight="1">
      <c r="A19" s="26" t="s">
        <v>30</v>
      </c>
      <c r="B19" s="16" t="s">
        <v>13</v>
      </c>
      <c r="C19" s="20" t="e">
        <f>#REF!-#REF!</f>
        <v>#REF!</v>
      </c>
      <c r="D19" s="21" t="e">
        <f>C19/#REF!</f>
        <v>#REF!</v>
      </c>
      <c r="E19" s="13">
        <v>881</v>
      </c>
      <c r="F19" s="13">
        <v>881</v>
      </c>
    </row>
    <row r="20" spans="1:6" s="2" customFormat="1" ht="30.75" customHeight="1">
      <c r="A20" s="26" t="s">
        <v>31</v>
      </c>
      <c r="B20" s="16" t="s">
        <v>41</v>
      </c>
      <c r="C20" s="20" t="e">
        <f>#REF!-#REF!</f>
        <v>#REF!</v>
      </c>
      <c r="D20" s="21" t="e">
        <f>C20/#REF!</f>
        <v>#REF!</v>
      </c>
      <c r="E20" s="13">
        <v>1100</v>
      </c>
      <c r="F20" s="13">
        <v>1100</v>
      </c>
    </row>
    <row r="21" spans="1:6" s="2" customFormat="1" ht="16.5" customHeight="1">
      <c r="A21" s="26" t="s">
        <v>32</v>
      </c>
      <c r="B21" s="16" t="s">
        <v>28</v>
      </c>
      <c r="C21" s="20" t="e">
        <f>#REF!-#REF!</f>
        <v>#REF!</v>
      </c>
      <c r="D21" s="21" t="e">
        <f>C21/#REF!</f>
        <v>#REF!</v>
      </c>
      <c r="E21" s="13">
        <v>170</v>
      </c>
      <c r="F21" s="13">
        <v>170</v>
      </c>
    </row>
    <row r="22" spans="1:6" s="2" customFormat="1" ht="88.5" customHeight="1">
      <c r="A22" s="26" t="s">
        <v>17</v>
      </c>
      <c r="B22" s="19" t="s">
        <v>33</v>
      </c>
      <c r="C22" s="20" t="e">
        <f>#REF!-#REF!</f>
        <v>#REF!</v>
      </c>
      <c r="D22" s="21" t="e">
        <f>C22/#REF!</f>
        <v>#REF!</v>
      </c>
      <c r="E22" s="13">
        <v>4500</v>
      </c>
      <c r="F22" s="13">
        <v>4500</v>
      </c>
    </row>
    <row r="23" spans="1:7" s="2" customFormat="1" ht="15.75" customHeight="1">
      <c r="A23" s="26" t="s">
        <v>18</v>
      </c>
      <c r="B23" s="18" t="s">
        <v>1</v>
      </c>
      <c r="C23" s="20" t="e">
        <f>#REF!-#REF!</f>
        <v>#REF!</v>
      </c>
      <c r="D23" s="21" t="e">
        <f>C23/#REF!</f>
        <v>#REF!</v>
      </c>
      <c r="E23" s="13">
        <v>1400</v>
      </c>
      <c r="F23" s="13">
        <v>1540</v>
      </c>
      <c r="G23" s="36"/>
    </row>
    <row r="24" spans="1:6" s="2" customFormat="1" ht="50.25" customHeight="1">
      <c r="A24" s="26" t="s">
        <v>19</v>
      </c>
      <c r="B24" s="16" t="s">
        <v>25</v>
      </c>
      <c r="C24" s="20" t="e">
        <f>#REF!-#REF!</f>
        <v>#REF!</v>
      </c>
      <c r="D24" s="21" t="e">
        <f>C24/#REF!</f>
        <v>#REF!</v>
      </c>
      <c r="E24" s="13">
        <v>2100</v>
      </c>
      <c r="F24" s="13">
        <v>2100</v>
      </c>
    </row>
    <row r="25" spans="1:6" s="2" customFormat="1" ht="31.5" customHeight="1">
      <c r="A25" s="26" t="s">
        <v>34</v>
      </c>
      <c r="B25" s="28" t="s">
        <v>35</v>
      </c>
      <c r="C25" s="20" t="e">
        <f>#REF!-#REF!</f>
        <v>#REF!</v>
      </c>
      <c r="D25" s="21" t="e">
        <f>C25/#REF!</f>
        <v>#REF!</v>
      </c>
      <c r="E25" s="13">
        <v>1400</v>
      </c>
      <c r="F25" s="13">
        <v>1400</v>
      </c>
    </row>
    <row r="26" spans="1:6" s="2" customFormat="1" ht="15" customHeight="1">
      <c r="A26" s="26" t="s">
        <v>36</v>
      </c>
      <c r="B26" s="16" t="s">
        <v>2</v>
      </c>
      <c r="C26" s="20" t="e">
        <f>#REF!-#REF!</f>
        <v>#REF!</v>
      </c>
      <c r="D26" s="21" t="e">
        <f>C26/#REF!</f>
        <v>#REF!</v>
      </c>
      <c r="E26" s="13">
        <v>3100</v>
      </c>
      <c r="F26" s="13">
        <v>3100</v>
      </c>
    </row>
    <row r="27" spans="1:6" s="2" customFormat="1" ht="17.25" customHeight="1">
      <c r="A27" s="26" t="s">
        <v>37</v>
      </c>
      <c r="B27" s="16" t="s">
        <v>42</v>
      </c>
      <c r="C27" s="20" t="e">
        <f>#REF!-#REF!</f>
        <v>#REF!</v>
      </c>
      <c r="D27" s="21" t="e">
        <f>C27/#REF!</f>
        <v>#REF!</v>
      </c>
      <c r="E27" s="13">
        <v>700</v>
      </c>
      <c r="F27" s="13">
        <v>700</v>
      </c>
    </row>
    <row r="28" spans="1:6" s="2" customFormat="1" ht="30" customHeight="1" hidden="1">
      <c r="A28" s="26" t="s">
        <v>40</v>
      </c>
      <c r="B28" s="16" t="s">
        <v>43</v>
      </c>
      <c r="C28" s="20" t="e">
        <f>#REF!-#REF!</f>
        <v>#REF!</v>
      </c>
      <c r="D28" s="21" t="e">
        <f>C28/#REF!</f>
        <v>#REF!</v>
      </c>
      <c r="E28" s="13"/>
      <c r="F28" s="13"/>
    </row>
    <row r="29" spans="1:6" s="2" customFormat="1" ht="14.25" customHeight="1">
      <c r="A29" s="26">
        <v>13</v>
      </c>
      <c r="B29" s="16" t="s">
        <v>39</v>
      </c>
      <c r="C29" s="20" t="e">
        <f>#REF!-#REF!</f>
        <v>#REF!</v>
      </c>
      <c r="D29" s="21" t="e">
        <f>C29/#REF!</f>
        <v>#REF!</v>
      </c>
      <c r="E29" s="13">
        <v>5980</v>
      </c>
      <c r="F29" s="13">
        <v>5980</v>
      </c>
    </row>
    <row r="30" spans="1:6" ht="18">
      <c r="A30" s="25" t="s">
        <v>23</v>
      </c>
      <c r="B30" s="9" t="s">
        <v>24</v>
      </c>
      <c r="C30" s="10" t="e">
        <f>#REF!-#REF!</f>
        <v>#REF!</v>
      </c>
      <c r="D30" s="21" t="e">
        <f>C30/#REF!</f>
        <v>#REF!</v>
      </c>
      <c r="E30" s="11">
        <f>E11-E12</f>
        <v>4463</v>
      </c>
      <c r="F30" s="11">
        <f>F11-F12</f>
        <v>0</v>
      </c>
    </row>
    <row r="31" spans="1:6" ht="18">
      <c r="A31" s="33"/>
      <c r="B31" s="32"/>
      <c r="C31" s="34"/>
      <c r="D31" s="34"/>
      <c r="E31" s="34"/>
      <c r="F31" s="31"/>
    </row>
    <row r="32" spans="2:7" ht="45.75" customHeight="1">
      <c r="B32" s="37"/>
      <c r="C32" s="37"/>
      <c r="D32" s="37"/>
      <c r="E32" s="37"/>
      <c r="F32" s="29"/>
      <c r="G32" s="3"/>
    </row>
  </sheetData>
  <sheetProtection/>
  <mergeCells count="4">
    <mergeCell ref="B32:E32"/>
    <mergeCell ref="C4:E4"/>
    <mergeCell ref="A2:F2"/>
    <mergeCell ref="B1:F1"/>
  </mergeCells>
  <printOptions/>
  <pageMargins left="0.4330708661417323" right="0.15748031496062992" top="0.15748031496062992" bottom="0.15748031496062992" header="0.2755905511811024" footer="0.1574803149606299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Малиновская</dc:creator>
  <cp:keywords/>
  <dc:description/>
  <cp:lastModifiedBy>Евгений Савельер</cp:lastModifiedBy>
  <cp:lastPrinted>2015-02-10T08:44:47Z</cp:lastPrinted>
  <dcterms:created xsi:type="dcterms:W3CDTF">2010-04-06T09:56:34Z</dcterms:created>
  <dcterms:modified xsi:type="dcterms:W3CDTF">2015-06-05T12:58:13Z</dcterms:modified>
  <cp:category/>
  <cp:version/>
  <cp:contentType/>
  <cp:contentStatus/>
</cp:coreProperties>
</file>